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4" documentId="8_{472CDEF9-D7E5-4471-996A-86729A86D2BB}" xr6:coauthVersionLast="47" xr6:coauthVersionMax="47" xr10:uidLastSave="{388EF883-2FDA-45BA-A319-7F4EA5A3B7BF}"/>
  <bookViews>
    <workbookView xWindow="-110" yWindow="-110" windowWidth="19420" windowHeight="10420" xr2:uid="{00000000-000D-0000-FFFF-FFFF00000000}"/>
  </bookViews>
  <sheets>
    <sheet name="Kotiseuranta" sheetId="1" r:id="rId1"/>
    <sheet name="Malli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3" l="1"/>
  <c r="K30" i="3"/>
  <c r="L23" i="3"/>
  <c r="K23" i="3"/>
  <c r="J23" i="3"/>
  <c r="O15" i="3"/>
  <c r="L22" i="3"/>
  <c r="K22" i="3"/>
  <c r="J22" i="3"/>
  <c r="L20" i="3"/>
  <c r="K20" i="3"/>
  <c r="J20" i="3"/>
  <c r="C20" i="3"/>
  <c r="L19" i="3"/>
  <c r="K19" i="3"/>
  <c r="J19" i="3"/>
  <c r="L18" i="3"/>
  <c r="K18" i="3"/>
  <c r="J18" i="3"/>
  <c r="C18" i="3"/>
  <c r="B18" i="3"/>
  <c r="L17" i="3"/>
  <c r="K17" i="3"/>
  <c r="J17" i="3"/>
  <c r="L16" i="3"/>
  <c r="K16" i="3"/>
  <c r="J16" i="3"/>
  <c r="C16" i="3"/>
  <c r="B16" i="3"/>
  <c r="L15" i="3"/>
  <c r="K15" i="3"/>
  <c r="J15" i="3"/>
  <c r="L14" i="3"/>
  <c r="K14" i="3"/>
  <c r="J14" i="3"/>
  <c r="C14" i="3"/>
  <c r="B14" i="3"/>
  <c r="L13" i="3"/>
  <c r="K13" i="3"/>
  <c r="J13" i="3"/>
  <c r="D11" i="3"/>
  <c r="A11" i="1"/>
  <c r="A10" i="1"/>
  <c r="C20" i="1"/>
  <c r="C18" i="1"/>
  <c r="C16" i="1"/>
  <c r="B20" i="1"/>
  <c r="B18" i="1"/>
  <c r="B16" i="1"/>
  <c r="B14" i="1"/>
  <c r="L14" i="1"/>
  <c r="L15" i="1"/>
  <c r="L16" i="1"/>
  <c r="L17" i="1"/>
  <c r="L18" i="1"/>
  <c r="L19" i="1"/>
  <c r="L20" i="1"/>
  <c r="K14" i="1"/>
  <c r="K15" i="1"/>
  <c r="K16" i="1"/>
  <c r="K17" i="1"/>
  <c r="K18" i="1"/>
  <c r="K19" i="1"/>
  <c r="K20" i="1"/>
  <c r="J14" i="1"/>
  <c r="J15" i="1"/>
  <c r="J16" i="1"/>
  <c r="J17" i="1"/>
  <c r="J18" i="1"/>
  <c r="J19" i="1"/>
  <c r="J20" i="1"/>
  <c r="L23" i="1"/>
  <c r="K13" i="1"/>
  <c r="L13" i="1"/>
  <c r="J13" i="1"/>
  <c r="J23" i="1"/>
  <c r="J22" i="1"/>
  <c r="K23" i="1"/>
  <c r="K22" i="1"/>
  <c r="L22" i="1"/>
  <c r="K30" i="1"/>
  <c r="L24" i="3" l="1"/>
  <c r="K24" i="3"/>
  <c r="L24" i="1"/>
  <c r="J24" i="1"/>
  <c r="K24" i="1"/>
  <c r="J24" i="3"/>
</calcChain>
</file>

<file path=xl/sharedStrings.xml><?xml version="1.0" encoding="utf-8"?>
<sst xmlns="http://schemas.openxmlformats.org/spreadsheetml/2006/main" count="88" uniqueCount="53">
  <si>
    <t>Verenpaineen kotiseuranta, 4 vrk:n mittausjakso (jatkoseurantaan)</t>
  </si>
  <si>
    <t>Keskiarvot</t>
  </si>
  <si>
    <t>Mittauspäivä</t>
  </si>
  <si>
    <t>Viikonpäivä</t>
  </si>
  <si>
    <t>Pvm</t>
  </si>
  <si>
    <t>1. yläpaine</t>
  </si>
  <si>
    <t>1.alapaine</t>
  </si>
  <si>
    <t>1. pulssi</t>
  </si>
  <si>
    <t>2. yläpaine</t>
  </si>
  <si>
    <t>2. alapaine</t>
  </si>
  <si>
    <t>2. pulssi</t>
  </si>
  <si>
    <t>Yläpaine</t>
  </si>
  <si>
    <t>Alapaine</t>
  </si>
  <si>
    <t>Pulssi</t>
  </si>
  <si>
    <t>1. aamu</t>
  </si>
  <si>
    <t>1. ilta</t>
  </si>
  <si>
    <t>2. aamu</t>
  </si>
  <si>
    <t>2. ilta</t>
  </si>
  <si>
    <t>3. aamu</t>
  </si>
  <si>
    <t>3. ilta</t>
  </si>
  <si>
    <t>4. aamu</t>
  </si>
  <si>
    <t>4. ilta</t>
  </si>
  <si>
    <t>aamu</t>
  </si>
  <si>
    <t>ilta</t>
  </si>
  <si>
    <t>kaikki</t>
  </si>
  <si>
    <t>Pituus</t>
  </si>
  <si>
    <t>cm</t>
  </si>
  <si>
    <t>Paino</t>
  </si>
  <si>
    <t>kg</t>
  </si>
  <si>
    <t>Painoindeksi</t>
  </si>
  <si>
    <t>kg/m2</t>
  </si>
  <si>
    <t>Verenpainelääkitys:</t>
  </si>
  <si>
    <t>Hoitotavoite:</t>
  </si>
  <si>
    <t>Kommentteja:</t>
  </si>
  <si>
    <t>Maija Mattila</t>
  </si>
  <si>
    <t>joulukuu</t>
  </si>
  <si>
    <t>su</t>
  </si>
  <si>
    <t>ma</t>
  </si>
  <si>
    <t>ti</t>
  </si>
  <si>
    <t>ke</t>
  </si>
  <si>
    <t>Lääke 1 10 mg aamulla</t>
  </si>
  <si>
    <t>Lääke 2 100 mg aamulla</t>
  </si>
  <si>
    <t>140/80</t>
  </si>
  <si>
    <t>Koko aikana oli hirveät työkiireet</t>
  </si>
  <si>
    <t>6.12. lääkkeenotto unohtui</t>
  </si>
  <si>
    <t>7.12. erityisen paha, pomo kimpussa koko päivän</t>
  </si>
  <si>
    <t xml:space="preserve">Keskiarvot </t>
  </si>
  <si>
    <t>(seurannan tulos)</t>
  </si>
  <si>
    <t xml:space="preserve">Verenpaineen kotiseuranta, 4 vrk:n mittausjakso (jatkoseurantaan) </t>
  </si>
  <si>
    <r>
      <rPr>
        <sz val="9"/>
        <color theme="1"/>
        <rFont val="Verdana"/>
        <family val="2"/>
      </rPr>
      <t>Lisää ajankohtaista tietoa verenpaineesta löydät:</t>
    </r>
    <r>
      <rPr>
        <sz val="9"/>
        <color rgb="FFED1B2E"/>
        <rFont val="Verdana"/>
        <family val="2"/>
      </rPr>
      <t xml:space="preserve"> sydan.fi/verenpaine/</t>
    </r>
  </si>
  <si>
    <t>Nimi:</t>
  </si>
  <si>
    <t>Kuukausi:</t>
  </si>
  <si>
    <r>
      <rPr>
        <sz val="9"/>
        <color theme="1"/>
        <rFont val="Verdana"/>
        <family val="2"/>
      </rPr>
      <t>Lisää tietoa verenpaineesta löydät:</t>
    </r>
    <r>
      <rPr>
        <sz val="9"/>
        <color rgb="FFED1B2E"/>
        <rFont val="Verdana"/>
        <family val="2"/>
      </rPr>
      <t xml:space="preserve"> sydan.fi/verenpaine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</si>
</sst>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Nimi&quot;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ED1B2E"/>
      <name val="Verdana"/>
      <family val="2"/>
    </font>
    <font>
      <sz val="10"/>
      <name val="Verdana"/>
      <family val="2"/>
    </font>
    <font>
      <sz val="10"/>
      <color rgb="FFED1B2E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ED1B2E"/>
      <name val="Verdana"/>
      <family val="2"/>
    </font>
    <font>
      <b/>
      <sz val="11"/>
      <color rgb="FFFF0000"/>
      <name val="Verdana"/>
      <family val="2"/>
    </font>
    <font>
      <sz val="9"/>
      <color rgb="FFED1B2E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EE4D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1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/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4" fontId="9" fillId="2" borderId="10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3" fillId="0" borderId="0" xfId="0" applyFont="1"/>
    <xf numFmtId="0" fontId="9" fillId="2" borderId="10" xfId="0" applyFont="1" applyFill="1" applyBorder="1"/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15" fillId="0" borderId="0" xfId="0" applyFont="1"/>
    <xf numFmtId="0" fontId="9" fillId="0" borderId="9" xfId="0" applyFont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ED1B2E"/>
      <color rgb="FF00747A"/>
      <color rgb="FF7FD5C5"/>
      <color rgb="FFF58C75"/>
      <color rgb="FFFEE4D2"/>
      <color rgb="FFEADE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Kotiseuranta!$J$12</c:f>
              <c:strCache>
                <c:ptCount val="1"/>
                <c:pt idx="0">
                  <c:v>Yläpaine</c:v>
                </c:pt>
              </c:strCache>
            </c:strRef>
          </c:tx>
          <c:spPr>
            <a:ln>
              <a:solidFill>
                <a:srgbClr val="00747A"/>
              </a:solidFill>
              <a:prstDash val="solid"/>
            </a:ln>
          </c:spPr>
          <c:marker>
            <c:spPr>
              <a:solidFill>
                <a:srgbClr val="00747A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Kotiseuranta!$A$13:$A$20</c:f>
              <c:strCache>
                <c:ptCount val="8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</c:strCache>
            </c:strRef>
          </c:cat>
          <c:val>
            <c:numRef>
              <c:f>Kotiseuranta!$J$13:$J$20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56-43A2-90F4-3CFB04395473}"/>
            </c:ext>
          </c:extLst>
        </c:ser>
        <c:ser>
          <c:idx val="1"/>
          <c:order val="1"/>
          <c:tx>
            <c:strRef>
              <c:f>Kotiseuranta!$K$12</c:f>
              <c:strCache>
                <c:ptCount val="1"/>
                <c:pt idx="0">
                  <c:v>Alapaine</c:v>
                </c:pt>
              </c:strCache>
            </c:strRef>
          </c:tx>
          <c:spPr>
            <a:ln>
              <a:solidFill>
                <a:srgbClr val="ED1B2E"/>
              </a:solidFill>
              <a:prstDash val="solid"/>
            </a:ln>
          </c:spPr>
          <c:marker>
            <c:spPr>
              <a:solidFill>
                <a:srgbClr val="ED1B2E"/>
              </a:solidFill>
            </c:spPr>
          </c:marker>
          <c:cat>
            <c:strRef>
              <c:f>Kotiseuranta!$A$13:$A$20</c:f>
              <c:strCache>
                <c:ptCount val="8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</c:strCache>
            </c:strRef>
          </c:cat>
          <c:val>
            <c:numRef>
              <c:f>Kotiseuranta!$K$13:$K$20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6-43A2-90F4-3CFB04395473}"/>
            </c:ext>
          </c:extLst>
        </c:ser>
        <c:ser>
          <c:idx val="2"/>
          <c:order val="2"/>
          <c:tx>
            <c:strRef>
              <c:f>Kotiseuranta!$L$12</c:f>
              <c:strCache>
                <c:ptCount val="1"/>
                <c:pt idx="0">
                  <c:v>Pulssi</c:v>
                </c:pt>
              </c:strCache>
            </c:strRef>
          </c:tx>
          <c:spPr>
            <a:ln>
              <a:solidFill>
                <a:srgbClr val="7FD5C5"/>
              </a:solidFill>
              <a:prstDash val="solid"/>
            </a:ln>
          </c:spPr>
          <c:marker>
            <c:spPr>
              <a:solidFill>
                <a:srgbClr val="7FD5C5"/>
              </a:solidFill>
            </c:spPr>
          </c:marker>
          <c:cat>
            <c:strRef>
              <c:f>Kotiseuranta!$A$13:$A$20</c:f>
              <c:strCache>
                <c:ptCount val="8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</c:strCache>
            </c:strRef>
          </c:cat>
          <c:val>
            <c:numRef>
              <c:f>Kotiseuranta!$L$13:$L$20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56-43A2-90F4-3CFB04395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2041950704"/>
        <c:axId val="1"/>
      </c:lineChart>
      <c:catAx>
        <c:axId val="204195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/>
                <a:ea typeface="Verdana"/>
                <a:cs typeface="Verdana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95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39138813941961"/>
          <c:y val="0.35770383973591896"/>
          <c:w val="0.12482639240910337"/>
          <c:h val="0.27819866747425803"/>
        </c:manualLayout>
      </c:layout>
      <c:overlay val="0"/>
      <c:txPr>
        <a:bodyPr/>
        <a:lstStyle/>
        <a:p>
          <a:pPr>
            <a:defRPr sz="800">
              <a:latin typeface="Verdana"/>
              <a:ea typeface="Verdana"/>
              <a:cs typeface="Verdana"/>
            </a:defRPr>
          </a:pPr>
          <a:endParaRPr lang="fi-F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Malli!$J$12</c:f>
              <c:strCache>
                <c:ptCount val="1"/>
                <c:pt idx="0">
                  <c:v>Yläpaine</c:v>
                </c:pt>
              </c:strCache>
            </c:strRef>
          </c:tx>
          <c:spPr>
            <a:ln>
              <a:solidFill>
                <a:srgbClr val="00747A"/>
              </a:solidFill>
            </a:ln>
          </c:spPr>
          <c:marker>
            <c:spPr>
              <a:solidFill>
                <a:srgbClr val="00747A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Malli!$A$13:$A$20</c:f>
              <c:strCache>
                <c:ptCount val="8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</c:strCache>
            </c:strRef>
          </c:cat>
          <c:val>
            <c:numRef>
              <c:f>Malli!$J$13:$J$20</c:f>
              <c:numCache>
                <c:formatCode>General</c:formatCode>
                <c:ptCount val="8"/>
                <c:pt idx="0">
                  <c:v>178.5</c:v>
                </c:pt>
                <c:pt idx="1">
                  <c:v>165.5</c:v>
                </c:pt>
                <c:pt idx="2">
                  <c:v>165.5</c:v>
                </c:pt>
                <c:pt idx="3">
                  <c:v>205</c:v>
                </c:pt>
                <c:pt idx="4">
                  <c:v>160.5</c:v>
                </c:pt>
                <c:pt idx="5">
                  <c:v>160.5</c:v>
                </c:pt>
                <c:pt idx="6">
                  <c:v>165.5</c:v>
                </c:pt>
                <c:pt idx="7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78-42A2-9595-58BC79E9C7CA}"/>
            </c:ext>
          </c:extLst>
        </c:ser>
        <c:ser>
          <c:idx val="1"/>
          <c:order val="1"/>
          <c:tx>
            <c:strRef>
              <c:f>Malli!$K$12</c:f>
              <c:strCache>
                <c:ptCount val="1"/>
                <c:pt idx="0">
                  <c:v>Alapaine</c:v>
                </c:pt>
              </c:strCache>
            </c:strRef>
          </c:tx>
          <c:spPr>
            <a:ln>
              <a:solidFill>
                <a:srgbClr val="ED1B2E"/>
              </a:solidFill>
            </a:ln>
          </c:spPr>
          <c:marker>
            <c:spPr>
              <a:solidFill>
                <a:srgbClr val="ED1B2E"/>
              </a:solidFill>
            </c:spPr>
          </c:marker>
          <c:cat>
            <c:strRef>
              <c:f>Malli!$A$13:$A$20</c:f>
              <c:strCache>
                <c:ptCount val="8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</c:strCache>
            </c:strRef>
          </c:cat>
          <c:val>
            <c:numRef>
              <c:f>Malli!$K$13:$K$20</c:f>
              <c:numCache>
                <c:formatCode>General</c:formatCode>
                <c:ptCount val="8"/>
                <c:pt idx="0">
                  <c:v>95</c:v>
                </c:pt>
                <c:pt idx="1">
                  <c:v>93.5</c:v>
                </c:pt>
                <c:pt idx="2">
                  <c:v>84</c:v>
                </c:pt>
                <c:pt idx="3">
                  <c:v>99</c:v>
                </c:pt>
                <c:pt idx="4">
                  <c:v>78</c:v>
                </c:pt>
                <c:pt idx="5">
                  <c:v>83</c:v>
                </c:pt>
                <c:pt idx="6">
                  <c:v>89.5</c:v>
                </c:pt>
                <c:pt idx="7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8-42A2-9595-58BC79E9C7CA}"/>
            </c:ext>
          </c:extLst>
        </c:ser>
        <c:ser>
          <c:idx val="2"/>
          <c:order val="2"/>
          <c:tx>
            <c:strRef>
              <c:f>Malli!$L$12</c:f>
              <c:strCache>
                <c:ptCount val="1"/>
                <c:pt idx="0">
                  <c:v>Pulssi</c:v>
                </c:pt>
              </c:strCache>
            </c:strRef>
          </c:tx>
          <c:spPr>
            <a:ln w="28575" cmpd="sng">
              <a:solidFill>
                <a:srgbClr val="7FD5C5"/>
              </a:solidFill>
              <a:prstDash val="solid"/>
              <a:round/>
            </a:ln>
          </c:spPr>
          <c:marker>
            <c:spPr>
              <a:solidFill>
                <a:srgbClr val="7FD5C5"/>
              </a:solidFill>
            </c:spPr>
          </c:marker>
          <c:cat>
            <c:strRef>
              <c:f>Malli!$A$13:$A$20</c:f>
              <c:strCache>
                <c:ptCount val="8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</c:strCache>
            </c:strRef>
          </c:cat>
          <c:val>
            <c:numRef>
              <c:f>Malli!$L$13:$L$20</c:f>
              <c:numCache>
                <c:formatCode>General</c:formatCode>
                <c:ptCount val="8"/>
                <c:pt idx="0">
                  <c:v>74</c:v>
                </c:pt>
                <c:pt idx="1">
                  <c:v>72</c:v>
                </c:pt>
                <c:pt idx="2">
                  <c:v>84.5</c:v>
                </c:pt>
                <c:pt idx="3">
                  <c:v>89</c:v>
                </c:pt>
                <c:pt idx="4">
                  <c:v>68</c:v>
                </c:pt>
                <c:pt idx="5">
                  <c:v>68</c:v>
                </c:pt>
                <c:pt idx="6">
                  <c:v>73.5</c:v>
                </c:pt>
                <c:pt idx="7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78-42A2-9595-58BC79E9C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2041950704"/>
        <c:axId val="1"/>
      </c:lineChart>
      <c:catAx>
        <c:axId val="204195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Verdana" panose="020B0604030504040204" pitchFamily="34" charset="0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95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39138813941961"/>
          <c:y val="0.35770383973591896"/>
          <c:w val="0.12482639240910337"/>
          <c:h val="0.27819866747425803"/>
        </c:manualLayout>
      </c:layout>
      <c:overlay val="0"/>
      <c:txPr>
        <a:bodyPr/>
        <a:lstStyle/>
        <a:p>
          <a:pPr>
            <a:defRPr sz="900" baseline="0">
              <a:latin typeface="Verdana" panose="020B060403050404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0</xdr:rowOff>
    </xdr:from>
    <xdr:to>
      <xdr:col>8</xdr:col>
      <xdr:colOff>466725</xdr:colOff>
      <xdr:row>40</xdr:row>
      <xdr:rowOff>47625</xdr:rowOff>
    </xdr:to>
    <xdr:graphicFrame macro="">
      <xdr:nvGraphicFramePr>
        <xdr:cNvPr id="1029" name="Kaavio 2">
          <a:extLst>
            <a:ext uri="{FF2B5EF4-FFF2-40B4-BE49-F238E27FC236}">
              <a16:creationId xmlns:a16="http://schemas.microsoft.com/office/drawing/2014/main" id="{DEF8C1F7-37DE-473C-848C-911DA9CB3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89534</xdr:colOff>
      <xdr:row>50</xdr:row>
      <xdr:rowOff>3809</xdr:rowOff>
    </xdr:from>
    <xdr:to>
      <xdr:col>9</xdr:col>
      <xdr:colOff>22859</xdr:colOff>
      <xdr:row>71</xdr:row>
      <xdr:rowOff>0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CA315869-1EC5-44ED-962E-78C6F252FDE0}"/>
            </a:ext>
          </a:extLst>
        </xdr:cNvPr>
        <xdr:cNvSpPr txBox="1"/>
      </xdr:nvSpPr>
      <xdr:spPr>
        <a:xfrm>
          <a:off x="89534" y="8566784"/>
          <a:ext cx="7038975" cy="3596641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Ohjeita 	</a:t>
          </a:r>
          <a:r>
            <a:rPr lang="fi-FI" sz="1000" b="0" i="0" u="none" strike="noStrike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(Esimerkin täytetystä taulukosta löydät Malli-taulukosta)</a:t>
          </a:r>
          <a:r>
            <a:rPr lang="fi-FI" sz="100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fi-FI" sz="1000" b="1" i="0" u="none" strike="noStrike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fi-FI" sz="10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Merkitse taulukkoon muuttumattomat tiedot (Nimi soluun B3, Pituus soluun K21 ja tallenna mallitiedosto). Voit halutessasi lisätä</a:t>
          </a:r>
          <a:r>
            <a:rPr lang="fi-FI" sz="1000" b="1" i="0" u="none" strike="noStrik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pituuden, painon sekä päivittäisiä kommentteja. Mikäli käytät lääkitystä, kirjaa myös lääkkeen nimi ja annostelu sekä hoitotavoite.</a:t>
          </a:r>
          <a:endParaRPr lang="fi-FI" sz="1000" b="1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br>
            <a:rPr lang="fi-FI" sz="10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fi-FI" sz="10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Jatkossa tee merkinnät puuterivärillä korostettuihin soluihin, ohjelma laskee keskiarvot ja piirtää grafiikan sitä mukaa kuin tietoja merkitään.</a:t>
          </a:r>
          <a:endParaRPr lang="fi-FI" sz="1000" b="0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Mittaa verenpaine vähintään 5 minuutin levon jälkeen kahdesti 1-2 minuutin välein.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Aamupaine mitataan ennen lääkkeiden ottoa klo 6-9, iltapaine klo 18-21 välisenä aikana. 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Tarkemmat mittausohjeet: </a:t>
          </a:r>
          <a:r>
            <a:rPr lang="fi-FI" sz="1000" b="0" i="0" u="none" strike="noStrike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sydan.fi/verenpaine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yläpaine = ensimmäisen mittauksen ylempi eli systolinen verenpaine (mmHg)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alapaine = ensimmäisen mittauksen alempi eli diastolinen verenpaine (mmHg)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pulssi = ensimmäisen mittauksen pulssi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yläpaine = jälkimmäisen mittauksen ylempi eli systolinen verenpaine (mmHg)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alapaine = jälkimmäisen mittauksen alempi eli diastolinen verenpaine (mmHg)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pulssi = jälkimmäisen mittauksen pulssi</a:t>
          </a:r>
        </a:p>
        <a:p>
          <a:endParaRPr lang="fi-FI" sz="1000" b="0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Mittaa verenpaine neljänä peräkkäisenä (tai lähekkäisenä) päivänä kaksoismittauksena aamulla ja illalla.</a:t>
          </a:r>
        </a:p>
        <a:p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Jos jokin mittauskerroista jää tekemättä, jätä</a:t>
          </a:r>
          <a:r>
            <a:rPr lang="fi-FI" sz="1000" b="0" i="0" u="none" strike="noStrik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nämä kohdat tyhjiksi.</a:t>
          </a:r>
        </a:p>
        <a:p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Tallenna kukin seurantasarja omalla tiedostonimellään (esim. Verenpaine marras 2021). Näin mallitiedosto jää ennalleen ja saat arkiston verenpainearvoistas.</a:t>
          </a:r>
        </a:p>
        <a:p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Vastaanotolle tullessasi tulosta tiedoston seuranta-alue (1. sivu).</a:t>
          </a:r>
          <a:endParaRPr lang="fi-FI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348615</xdr:colOff>
      <xdr:row>2</xdr:row>
      <xdr:rowOff>1905</xdr:rowOff>
    </xdr:from>
    <xdr:to>
      <xdr:col>2</xdr:col>
      <xdr:colOff>647700</xdr:colOff>
      <xdr:row>4</xdr:row>
      <xdr:rowOff>154038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34320D6F-0140-415A-9088-51FC69CB1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" y="382905"/>
          <a:ext cx="2036445" cy="487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0</xdr:rowOff>
    </xdr:from>
    <xdr:to>
      <xdr:col>8</xdr:col>
      <xdr:colOff>466725</xdr:colOff>
      <xdr:row>40</xdr:row>
      <xdr:rowOff>47625</xdr:rowOff>
    </xdr:to>
    <xdr:graphicFrame macro="">
      <xdr:nvGraphicFramePr>
        <xdr:cNvPr id="2" name="Kaavio 2">
          <a:extLst>
            <a:ext uri="{FF2B5EF4-FFF2-40B4-BE49-F238E27FC236}">
              <a16:creationId xmlns:a16="http://schemas.microsoft.com/office/drawing/2014/main" id="{A47A1711-E966-4629-B203-DA730E069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87629</xdr:colOff>
      <xdr:row>49</xdr:row>
      <xdr:rowOff>0</xdr:rowOff>
    </xdr:from>
    <xdr:to>
      <xdr:col>9</xdr:col>
      <xdr:colOff>26669</xdr:colOff>
      <xdr:row>69</xdr:row>
      <xdr:rowOff>57150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34957582-5E51-4E2E-9E04-6D3AD6FD32C9}"/>
            </a:ext>
          </a:extLst>
        </xdr:cNvPr>
        <xdr:cNvSpPr txBox="1"/>
      </xdr:nvSpPr>
      <xdr:spPr>
        <a:xfrm>
          <a:off x="87629" y="8553450"/>
          <a:ext cx="7044690" cy="34861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Ohjeita 	</a:t>
          </a:r>
        </a:p>
        <a:p>
          <a:r>
            <a:rPr lang="fi-FI" sz="10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Merkitse taulukkoon muuttumattomat tiedot (Nimi soluun B3, Pituus soluun K21 ja tallenna mallitiedosto). Voit halutessasi lisätä</a:t>
          </a:r>
          <a:r>
            <a:rPr lang="fi-FI" sz="1000" b="1" i="0" u="none" strike="noStrik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pituuden, painon sekä päivittäisiä kommentteja. Mikäli käytät lääkitystä, kirjaa myös lääkkeen nimi ja annostelu sekä hoitotavoite.</a:t>
          </a:r>
          <a:endParaRPr lang="fi-FI" sz="1000" b="1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br>
            <a:rPr lang="fi-FI" sz="10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fi-FI" sz="10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Jatkossa tee merkinnät puuterivärillä korostettuihin soluihin, ohjelma laskee keskiarvot ja piirtää grafiikan sitä mukaa kuin tietoja merkitään.</a:t>
          </a:r>
          <a:endParaRPr lang="fi-FI" sz="1000" b="0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Mittaa verenpaine vähintään 5 minuutin levon jälkeen kahdesti 1-2 minuutin välein.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Aamupaine mitataan ennen lääkkeiden ottoa klo 6-9, iltapaine klo 18-21 välisenä aikana.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yläpaine = ensimmäisen mittauksen ylempi eli systolinen verenpaine (mmHg)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alapaine = ensimmäisen mittauksen alempi eli diastolinen verenpaine (mmHg)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pulssi = ensimmäisen mittauksen pulssi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yläpaine = jälkimmäisen mittauksen ylempi eli systolinen verenpaine (mmHg)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alapaine = jälkimmäisen mittauksen alempi eli diastolinen verenpaine (mmHg)</a:t>
          </a:r>
        </a:p>
        <a:p>
          <a:pPr lvl="1"/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pulssi = jälkimmäisen mittauksen pulssi</a:t>
          </a:r>
        </a:p>
        <a:p>
          <a:endParaRPr lang="fi-FI" sz="1000" b="0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Mittaa verenpaine neljänä peräkkäisenä (tai lähekkäisenä) päivänä kaksoismittauksena aamulla ja illalla.</a:t>
          </a:r>
        </a:p>
        <a:p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Jos jokin mittauskerroista jää tekemättä, jätä</a:t>
          </a:r>
          <a:r>
            <a:rPr lang="fi-FI" sz="1000" b="0" i="0" u="none" strike="noStrik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nämä kohdat tyhjiksi.</a:t>
          </a:r>
        </a:p>
        <a:p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Tallenna kukin seurantasarja omalla tiedostonimellään (esim. Verenpaine marras 2021). Näin mallitiedosto jää ennalleen ja saat arkiston verenpainearvoistas.</a:t>
          </a:r>
        </a:p>
        <a:p>
          <a:r>
            <a:rPr lang="fi-FI" sz="10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Vastaanotolle tullessasi tulosta tiedoston seuranta-alue (1. sivu).</a:t>
          </a:r>
          <a:endParaRPr lang="fi-FI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350520</xdr:colOff>
      <xdr:row>2</xdr:row>
      <xdr:rowOff>1905</xdr:rowOff>
    </xdr:from>
    <xdr:to>
      <xdr:col>2</xdr:col>
      <xdr:colOff>647700</xdr:colOff>
      <xdr:row>4</xdr:row>
      <xdr:rowOff>131178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8D08511-04BD-42D3-949C-1D495B415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392430"/>
          <a:ext cx="2030730" cy="485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"/>
  <sheetViews>
    <sheetView showGridLines="0" tabSelected="1" topLeftCell="A53" workbookViewId="0">
      <selection activeCell="D76" sqref="D76"/>
    </sheetView>
  </sheetViews>
  <sheetFormatPr defaultRowHeight="12.5" x14ac:dyDescent="0.25"/>
  <cols>
    <col min="1" max="2" width="12.6328125" customWidth="1"/>
    <col min="3" max="3" width="10.08984375" customWidth="1"/>
    <col min="4" max="8" width="11.54296875" customWidth="1"/>
    <col min="9" max="9" width="10.54296875" customWidth="1"/>
    <col min="10" max="10" width="12.6328125" customWidth="1"/>
    <col min="11" max="13" width="10.54296875" customWidth="1"/>
  </cols>
  <sheetData>
    <row r="1" spans="1:14" ht="14" x14ac:dyDescent="0.3">
      <c r="B1" s="8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1:14" ht="15" x14ac:dyDescent="0.3">
      <c r="A2" s="11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3.5" x14ac:dyDescent="0.3">
      <c r="M3" s="10"/>
      <c r="N3" s="10"/>
    </row>
    <row r="4" spans="1:14" ht="13.5" x14ac:dyDescent="0.3">
      <c r="M4" s="10"/>
      <c r="N4" s="10"/>
    </row>
    <row r="5" spans="1:14" s="2" customFormat="1" ht="13.75" customHeight="1" x14ac:dyDescent="0.25">
      <c r="M5" s="16"/>
      <c r="N5" s="17"/>
    </row>
    <row r="6" spans="1:14" ht="14.4" customHeight="1" x14ac:dyDescent="0.3">
      <c r="M6" s="20"/>
      <c r="N6" s="10"/>
    </row>
    <row r="7" spans="1:14" ht="15.65" customHeight="1" x14ac:dyDescent="0.3">
      <c r="N7" s="10"/>
    </row>
    <row r="8" spans="1:14" ht="15.65" customHeight="1" x14ac:dyDescent="0.3">
      <c r="A8" s="7" t="s">
        <v>48</v>
      </c>
      <c r="F8" s="1"/>
      <c r="N8" s="10"/>
    </row>
    <row r="9" spans="1:14" ht="13.5" x14ac:dyDescent="0.3">
      <c r="M9" s="20"/>
    </row>
    <row r="10" spans="1:14" ht="13.5" x14ac:dyDescent="0.3">
      <c r="A10" s="12" t="str">
        <f>IF(ISBLANK(B10),"Nimi:","")</f>
        <v>Nimi:</v>
      </c>
      <c r="B10" s="43"/>
      <c r="C10" s="43"/>
      <c r="D10" s="10"/>
      <c r="E10" s="10"/>
      <c r="F10" s="10"/>
      <c r="G10" s="10"/>
      <c r="H10" s="10"/>
      <c r="I10" s="10"/>
      <c r="J10" s="10"/>
      <c r="K10" s="10"/>
      <c r="L10" s="10"/>
      <c r="M10" s="20"/>
    </row>
    <row r="11" spans="1:14" ht="13.5" x14ac:dyDescent="0.3">
      <c r="A11" s="13" t="str">
        <f>IF(ISBLANK(B11),"Vuosi:","")</f>
        <v>Vuosi:</v>
      </c>
      <c r="B11" s="15"/>
      <c r="C11" s="10"/>
      <c r="F11" s="10"/>
      <c r="G11" s="10"/>
      <c r="H11" s="10"/>
      <c r="I11" s="10"/>
      <c r="J11" s="25" t="s">
        <v>1</v>
      </c>
      <c r="K11" s="10"/>
      <c r="L11" s="10"/>
    </row>
    <row r="12" spans="1:14" x14ac:dyDescent="0.25">
      <c r="A12" s="29" t="s">
        <v>2</v>
      </c>
      <c r="B12" s="30" t="s">
        <v>3</v>
      </c>
      <c r="C12" s="30" t="s">
        <v>4</v>
      </c>
      <c r="D12" s="30" t="s">
        <v>5</v>
      </c>
      <c r="E12" s="30" t="s">
        <v>6</v>
      </c>
      <c r="F12" s="30" t="s">
        <v>7</v>
      </c>
      <c r="G12" s="30" t="s">
        <v>8</v>
      </c>
      <c r="H12" s="30" t="s">
        <v>9</v>
      </c>
      <c r="I12" s="30" t="s">
        <v>10</v>
      </c>
      <c r="J12" s="30" t="s">
        <v>11</v>
      </c>
      <c r="K12" s="30" t="s">
        <v>12</v>
      </c>
      <c r="L12" s="30" t="s">
        <v>13</v>
      </c>
    </row>
    <row r="13" spans="1:14" ht="12.65" customHeight="1" x14ac:dyDescent="0.3">
      <c r="A13" s="13" t="s">
        <v>14</v>
      </c>
      <c r="B13" s="18"/>
      <c r="C13" s="18"/>
      <c r="D13" s="19"/>
      <c r="E13" s="19"/>
      <c r="F13" s="19"/>
      <c r="G13" s="19"/>
      <c r="H13" s="19"/>
      <c r="I13" s="19"/>
      <c r="J13" s="28" t="str">
        <f>IFERROR(AVERAGE(D13,G13),"")</f>
        <v/>
      </c>
      <c r="K13" s="28" t="str">
        <f t="shared" ref="K13:K20" si="0">IFERROR(AVERAGE(E13,H13),"")</f>
        <v/>
      </c>
      <c r="L13" s="28" t="str">
        <f t="shared" ref="L13:L20" si="1">IFERROR(AVERAGE(F13,I13),"")</f>
        <v/>
      </c>
    </row>
    <row r="14" spans="1:14" ht="12.65" customHeight="1" x14ac:dyDescent="0.3">
      <c r="A14" s="13" t="s">
        <v>15</v>
      </c>
      <c r="B14" s="18" t="str">
        <f>IF(ISBLANK(B13),"",B13)</f>
        <v/>
      </c>
      <c r="C14" s="18"/>
      <c r="D14" s="19"/>
      <c r="E14" s="19"/>
      <c r="F14" s="19"/>
      <c r="G14" s="19"/>
      <c r="H14" s="19"/>
      <c r="I14" s="19"/>
      <c r="J14" s="28" t="str">
        <f t="shared" ref="J14:J20" si="2">IFERROR(AVERAGE(D14,G14),"")</f>
        <v/>
      </c>
      <c r="K14" s="28" t="str">
        <f t="shared" si="0"/>
        <v/>
      </c>
      <c r="L14" s="28" t="str">
        <f t="shared" si="1"/>
        <v/>
      </c>
    </row>
    <row r="15" spans="1:14" ht="13.5" x14ac:dyDescent="0.3">
      <c r="A15" s="13" t="s">
        <v>16</v>
      </c>
      <c r="B15" s="18"/>
      <c r="C15" s="18"/>
      <c r="D15" s="19"/>
      <c r="E15" s="19"/>
      <c r="F15" s="19"/>
      <c r="G15" s="19"/>
      <c r="H15" s="19"/>
      <c r="I15" s="19"/>
      <c r="J15" s="28" t="str">
        <f t="shared" si="2"/>
        <v/>
      </c>
      <c r="K15" s="28" t="str">
        <f t="shared" si="0"/>
        <v/>
      </c>
      <c r="L15" s="28" t="str">
        <f t="shared" si="1"/>
        <v/>
      </c>
    </row>
    <row r="16" spans="1:14" ht="13.5" x14ac:dyDescent="0.3">
      <c r="A16" s="13" t="s">
        <v>17</v>
      </c>
      <c r="B16" s="18" t="str">
        <f>IF(ISBLANK(B15),"",B15)</f>
        <v/>
      </c>
      <c r="C16" s="18" t="str">
        <f>IF(ISBLANK(C15),"",C15)</f>
        <v/>
      </c>
      <c r="D16" s="19"/>
      <c r="E16" s="19"/>
      <c r="F16" s="19"/>
      <c r="G16" s="19"/>
      <c r="H16" s="19"/>
      <c r="I16" s="19"/>
      <c r="J16" s="28" t="str">
        <f t="shared" si="2"/>
        <v/>
      </c>
      <c r="K16" s="28" t="str">
        <f t="shared" si="0"/>
        <v/>
      </c>
      <c r="L16" s="28" t="str">
        <f t="shared" si="1"/>
        <v/>
      </c>
    </row>
    <row r="17" spans="1:14" ht="13.5" x14ac:dyDescent="0.3">
      <c r="A17" s="13" t="s">
        <v>18</v>
      </c>
      <c r="B17" s="18"/>
      <c r="C17" s="18"/>
      <c r="D17" s="19"/>
      <c r="E17" s="19"/>
      <c r="F17" s="19"/>
      <c r="G17" s="19"/>
      <c r="H17" s="19"/>
      <c r="I17" s="19"/>
      <c r="J17" s="28" t="str">
        <f t="shared" si="2"/>
        <v/>
      </c>
      <c r="K17" s="28" t="str">
        <f t="shared" si="0"/>
        <v/>
      </c>
      <c r="L17" s="28" t="str">
        <f t="shared" si="1"/>
        <v/>
      </c>
    </row>
    <row r="18" spans="1:14" ht="13.5" x14ac:dyDescent="0.3">
      <c r="A18" s="13" t="s">
        <v>19</v>
      </c>
      <c r="B18" s="18" t="str">
        <f>IF(ISBLANK(B17),"",B17)</f>
        <v/>
      </c>
      <c r="C18" s="18" t="str">
        <f>IF(ISBLANK(C17),"",C17)</f>
        <v/>
      </c>
      <c r="D18" s="19"/>
      <c r="E18" s="19"/>
      <c r="F18" s="19"/>
      <c r="G18" s="19"/>
      <c r="H18" s="19"/>
      <c r="I18" s="19"/>
      <c r="J18" s="28" t="str">
        <f t="shared" si="2"/>
        <v/>
      </c>
      <c r="K18" s="28" t="str">
        <f t="shared" si="0"/>
        <v/>
      </c>
      <c r="L18" s="28" t="str">
        <f t="shared" si="1"/>
        <v/>
      </c>
    </row>
    <row r="19" spans="1:14" ht="13.5" x14ac:dyDescent="0.3">
      <c r="A19" s="13" t="s">
        <v>20</v>
      </c>
      <c r="B19" s="18"/>
      <c r="C19" s="18"/>
      <c r="D19" s="19"/>
      <c r="E19" s="19"/>
      <c r="F19" s="19"/>
      <c r="G19" s="19"/>
      <c r="H19" s="19"/>
      <c r="I19" s="19"/>
      <c r="J19" s="28" t="str">
        <f t="shared" si="2"/>
        <v/>
      </c>
      <c r="K19" s="28" t="str">
        <f t="shared" si="0"/>
        <v/>
      </c>
      <c r="L19" s="28" t="str">
        <f t="shared" si="1"/>
        <v/>
      </c>
    </row>
    <row r="20" spans="1:14" ht="13.5" x14ac:dyDescent="0.3">
      <c r="A20" s="13" t="s">
        <v>21</v>
      </c>
      <c r="B20" s="18" t="str">
        <f>IF(ISBLANK(C19),"",C19)</f>
        <v/>
      </c>
      <c r="C20" s="18" t="str">
        <f>IF(ISBLANK(C19),"",C19)</f>
        <v/>
      </c>
      <c r="D20" s="19"/>
      <c r="E20" s="19"/>
      <c r="F20" s="19"/>
      <c r="G20" s="19"/>
      <c r="H20" s="19"/>
      <c r="I20" s="19"/>
      <c r="J20" s="28" t="str">
        <f t="shared" si="2"/>
        <v/>
      </c>
      <c r="K20" s="28" t="str">
        <f t="shared" si="0"/>
        <v/>
      </c>
      <c r="L20" s="28" t="str">
        <f t="shared" si="1"/>
        <v/>
      </c>
    </row>
    <row r="21" spans="1:14" ht="13.5" x14ac:dyDescent="0.3">
      <c r="A21" s="10"/>
      <c r="B21" s="21"/>
      <c r="C21" s="21"/>
      <c r="D21" s="22"/>
      <c r="E21" s="22"/>
      <c r="F21" s="22"/>
      <c r="G21" s="22"/>
      <c r="H21" s="22"/>
      <c r="I21" s="22"/>
      <c r="J21" s="28"/>
      <c r="K21" s="28"/>
      <c r="L21" s="28"/>
    </row>
    <row r="22" spans="1:14" ht="15" x14ac:dyDescent="0.3">
      <c r="A22" s="10"/>
      <c r="B22" s="23"/>
      <c r="C22" s="28"/>
      <c r="D22" s="28"/>
      <c r="E22" s="28"/>
      <c r="F22" s="28"/>
      <c r="G22" s="28"/>
      <c r="H22" s="28"/>
      <c r="I22" s="4" t="s">
        <v>22</v>
      </c>
      <c r="J22" s="35" t="str">
        <f>IFERROR(AVERAGE(D13,D15,D17,D19,G13,G15,G17,G19), "")</f>
        <v/>
      </c>
      <c r="K22" s="35" t="str">
        <f>IFERROR(AVERAGE(E13,E15,E17,E19,H13,H15,H17,H19),"")</f>
        <v/>
      </c>
      <c r="L22" s="36" t="str">
        <f>IFERROR(AVERAGE(F13,F15,F17,F19,I13,I15,I17,I19),"")</f>
        <v/>
      </c>
    </row>
    <row r="23" spans="1:14" ht="15" x14ac:dyDescent="0.3">
      <c r="A23" s="24"/>
      <c r="B23" s="28"/>
      <c r="C23" s="28"/>
      <c r="D23" s="10"/>
      <c r="E23" s="10"/>
      <c r="F23" s="10"/>
      <c r="G23" s="23" t="s">
        <v>46</v>
      </c>
      <c r="H23" s="28"/>
      <c r="I23" s="5" t="s">
        <v>23</v>
      </c>
      <c r="J23" s="37" t="str">
        <f>IFERROR(AVERAGE(D14,D16,D18,D20,G14,G16,G18,G20), "")</f>
        <v/>
      </c>
      <c r="K23" s="37" t="str">
        <f>IFERROR(AVERAGE(E14,E16,E18,E20,H14,H16,H18,H20),"")</f>
        <v/>
      </c>
      <c r="L23" s="38" t="str">
        <f>IFERROR(AVERAGE(F14,F16,F18,F20,I14,I16,I18,I20),"")</f>
        <v/>
      </c>
    </row>
    <row r="24" spans="1:14" ht="14" x14ac:dyDescent="0.3">
      <c r="A24" s="10"/>
      <c r="B24" s="28"/>
      <c r="C24" s="28"/>
      <c r="D24" s="28"/>
      <c r="E24" s="28"/>
      <c r="F24" s="28"/>
      <c r="G24" s="33" t="s">
        <v>47</v>
      </c>
      <c r="H24" s="28"/>
      <c r="I24" s="6" t="s">
        <v>24</v>
      </c>
      <c r="J24" s="39" t="str">
        <f>IFERROR(AVERAGE(J13:J20),"")</f>
        <v/>
      </c>
      <c r="K24" s="39" t="str">
        <f>IFERROR(AVERAGE(K13:K20),"")</f>
        <v/>
      </c>
      <c r="L24" s="40" t="str">
        <f>IFERROR(AVERAGE(L13:L20),"")</f>
        <v/>
      </c>
    </row>
    <row r="25" spans="1:14" ht="13.5" x14ac:dyDescent="0.3">
      <c r="N25" s="10"/>
    </row>
    <row r="26" spans="1:14" ht="13.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N26" s="10"/>
    </row>
    <row r="27" spans="1:14" ht="13.5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N27" s="10"/>
    </row>
    <row r="28" spans="1:14" ht="13.5" x14ac:dyDescent="0.3">
      <c r="A28" s="10"/>
      <c r="B28" s="10"/>
      <c r="C28" s="10"/>
      <c r="D28" s="10"/>
      <c r="E28" s="10"/>
      <c r="F28" s="10"/>
      <c r="G28" s="10"/>
      <c r="H28" s="10"/>
      <c r="I28" s="10"/>
      <c r="J28" s="31" t="s">
        <v>25</v>
      </c>
      <c r="K28" s="26"/>
      <c r="L28" s="10" t="s">
        <v>26</v>
      </c>
      <c r="N28" s="10"/>
    </row>
    <row r="29" spans="1:14" ht="13.5" x14ac:dyDescent="0.3">
      <c r="A29" s="10"/>
      <c r="B29" s="10"/>
      <c r="C29" s="10"/>
      <c r="D29" s="10"/>
      <c r="E29" s="10"/>
      <c r="F29" s="10"/>
      <c r="G29" s="10"/>
      <c r="H29" s="10"/>
      <c r="I29" s="10"/>
      <c r="J29" s="31" t="s">
        <v>27</v>
      </c>
      <c r="K29" s="26"/>
      <c r="L29" s="10" t="s">
        <v>28</v>
      </c>
      <c r="N29" s="10"/>
    </row>
    <row r="30" spans="1:14" ht="13.5" x14ac:dyDescent="0.3">
      <c r="A30" s="10"/>
      <c r="B30" s="10"/>
      <c r="C30" s="10"/>
      <c r="D30" s="10"/>
      <c r="E30" s="10"/>
      <c r="F30" s="10"/>
      <c r="G30" s="10"/>
      <c r="H30" s="10"/>
      <c r="I30" s="10"/>
      <c r="J30" s="31" t="s">
        <v>29</v>
      </c>
      <c r="K30" s="27">
        <f>IF(OR(K28="",K29=""),0,K29/(K28/100)^2)</f>
        <v>0</v>
      </c>
      <c r="L30" s="10" t="s">
        <v>30</v>
      </c>
      <c r="N30" s="10"/>
    </row>
    <row r="31" spans="1:14" ht="13.5" x14ac:dyDescent="0.3">
      <c r="A31" s="10"/>
      <c r="B31" s="10"/>
      <c r="C31" s="10"/>
      <c r="D31" s="10"/>
      <c r="E31" s="10"/>
      <c r="F31" s="10"/>
      <c r="G31" s="10"/>
      <c r="H31" s="10"/>
      <c r="I31" s="10"/>
      <c r="J31" s="32"/>
      <c r="K31" s="10"/>
      <c r="L31" s="10"/>
      <c r="N31" s="10"/>
    </row>
    <row r="32" spans="1:14" ht="13.5" x14ac:dyDescent="0.3">
      <c r="A32" s="10"/>
      <c r="B32" s="10"/>
      <c r="C32" s="10"/>
      <c r="D32" s="10"/>
      <c r="E32" s="10"/>
      <c r="F32" s="10"/>
      <c r="G32" s="10"/>
      <c r="H32" s="10"/>
      <c r="I32" s="10"/>
      <c r="J32" s="31" t="s">
        <v>31</v>
      </c>
      <c r="K32" s="10"/>
      <c r="L32" s="10"/>
      <c r="N32" s="10"/>
    </row>
    <row r="33" spans="1:14" ht="13.5" x14ac:dyDescent="0.3">
      <c r="A33" s="10"/>
      <c r="B33" s="10"/>
      <c r="C33" s="10"/>
      <c r="D33" s="10"/>
      <c r="E33" s="10"/>
      <c r="F33" s="10"/>
      <c r="G33" s="10"/>
      <c r="H33" s="10"/>
      <c r="I33" s="10"/>
      <c r="J33" s="44"/>
      <c r="K33" s="45"/>
      <c r="L33" s="46"/>
      <c r="N33" s="10"/>
    </row>
    <row r="34" spans="1:14" ht="13.5" x14ac:dyDescent="0.3">
      <c r="A34" s="10"/>
      <c r="B34" s="10"/>
      <c r="C34" s="10"/>
      <c r="D34" s="10"/>
      <c r="E34" s="10"/>
      <c r="F34" s="10"/>
      <c r="G34" s="10"/>
      <c r="H34" s="10"/>
      <c r="I34" s="10"/>
      <c r="J34" s="44"/>
      <c r="K34" s="45"/>
      <c r="L34" s="46"/>
      <c r="N34" s="10"/>
    </row>
    <row r="35" spans="1:14" ht="13.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3.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31" t="s">
        <v>32</v>
      </c>
      <c r="K37" s="26"/>
      <c r="L37" s="10"/>
      <c r="M37" s="10"/>
      <c r="N37" s="10"/>
    </row>
    <row r="38" spans="1:14" ht="13.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3.5" x14ac:dyDescent="0.3">
      <c r="A39" s="25"/>
      <c r="B39" s="2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3.5" x14ac:dyDescent="0.3">
      <c r="A40" s="25"/>
      <c r="B40" s="2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3.5" x14ac:dyDescent="0.3">
      <c r="M41" s="10"/>
      <c r="N41" s="10"/>
    </row>
    <row r="42" spans="1:14" ht="13.5" x14ac:dyDescent="0.3">
      <c r="A42" s="25" t="s">
        <v>33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x14ac:dyDescent="0.3">
      <c r="A43" s="47"/>
      <c r="B43" s="47"/>
      <c r="C43" s="47"/>
      <c r="D43" s="47"/>
      <c r="E43" s="47"/>
      <c r="F43" s="47"/>
      <c r="G43" s="47"/>
      <c r="H43" s="47"/>
      <c r="I43" s="47"/>
      <c r="J43" s="10"/>
      <c r="K43" s="10"/>
      <c r="L43" s="10"/>
      <c r="M43" s="10"/>
      <c r="N43" s="10"/>
    </row>
    <row r="44" spans="1:14" ht="13.5" x14ac:dyDescent="0.3">
      <c r="A44" s="42"/>
      <c r="B44" s="42"/>
      <c r="C44" s="42"/>
      <c r="D44" s="42"/>
      <c r="E44" s="42"/>
      <c r="F44" s="42"/>
      <c r="G44" s="42"/>
      <c r="H44" s="42"/>
      <c r="I44" s="42"/>
      <c r="J44" s="10"/>
      <c r="K44" s="10"/>
      <c r="L44" s="10"/>
      <c r="M44" s="10"/>
      <c r="N44" s="10"/>
    </row>
    <row r="45" spans="1:14" ht="13.5" x14ac:dyDescent="0.3">
      <c r="A45" s="42"/>
      <c r="B45" s="42"/>
      <c r="C45" s="42"/>
      <c r="D45" s="42"/>
      <c r="E45" s="42"/>
      <c r="F45" s="42"/>
      <c r="G45" s="42"/>
      <c r="H45" s="42"/>
      <c r="I45" s="42"/>
      <c r="J45" s="10"/>
      <c r="K45" s="10"/>
      <c r="L45" s="10"/>
      <c r="M45" s="10"/>
      <c r="N45" s="10"/>
    </row>
    <row r="46" spans="1:14" ht="13.5" x14ac:dyDescent="0.3">
      <c r="A46" s="42"/>
      <c r="B46" s="42"/>
      <c r="C46" s="42"/>
      <c r="D46" s="42"/>
      <c r="E46" s="42"/>
      <c r="F46" s="42"/>
      <c r="G46" s="42"/>
      <c r="H46" s="42"/>
      <c r="I46" s="42"/>
      <c r="J46" s="10"/>
      <c r="K46" s="10"/>
      <c r="L46" s="10"/>
      <c r="M46" s="10"/>
      <c r="N46" s="10"/>
    </row>
    <row r="47" spans="1:14" ht="13.5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3.5" x14ac:dyDescent="0.3">
      <c r="M48" s="10"/>
      <c r="N48" s="10"/>
    </row>
    <row r="49" spans="1:14" ht="13.5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N49" s="10"/>
    </row>
    <row r="50" spans="1:14" ht="13.5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3.5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3.5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3.5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3.5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3.5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3.5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3.5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3.5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3.5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3.5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3.5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4" ht="13.5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M68" s="10"/>
    </row>
    <row r="69" spans="1:14" ht="13.5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4" ht="13.5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4" ht="13.5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4" ht="13.5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4" ht="13.5" x14ac:dyDescent="0.3">
      <c r="A73" s="41" t="s">
        <v>52</v>
      </c>
      <c r="B73" s="10"/>
      <c r="C73" s="10"/>
      <c r="D73" s="10"/>
      <c r="E73" s="10"/>
      <c r="F73" s="10"/>
      <c r="G73" s="10"/>
      <c r="H73" s="10"/>
      <c r="I73" s="10"/>
      <c r="J73" s="10"/>
    </row>
    <row r="75" spans="1:14" ht="13.5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95" spans="13:13" ht="13.5" x14ac:dyDescent="0.3">
      <c r="M95" s="10"/>
    </row>
    <row r="96" spans="13:13" ht="13.5" x14ac:dyDescent="0.3">
      <c r="M96" s="10"/>
    </row>
    <row r="97" spans="13:13" ht="13.5" x14ac:dyDescent="0.3">
      <c r="M97" s="10"/>
    </row>
    <row r="98" spans="13:13" ht="13.5" x14ac:dyDescent="0.3">
      <c r="M98" s="10"/>
    </row>
    <row r="99" spans="13:13" ht="13.5" x14ac:dyDescent="0.3">
      <c r="M99" s="10"/>
    </row>
    <row r="100" spans="13:13" ht="13.5" x14ac:dyDescent="0.3">
      <c r="M100" s="10"/>
    </row>
    <row r="101" spans="13:13" ht="13.5" x14ac:dyDescent="0.3">
      <c r="M101" s="10"/>
    </row>
    <row r="102" spans="13:13" ht="13.5" x14ac:dyDescent="0.3">
      <c r="M102" s="10"/>
    </row>
    <row r="103" spans="13:13" ht="13.5" x14ac:dyDescent="0.3">
      <c r="M103" s="10"/>
    </row>
    <row r="104" spans="13:13" ht="13.5" x14ac:dyDescent="0.3">
      <c r="M104" s="10"/>
    </row>
    <row r="105" spans="13:13" ht="13.5" x14ac:dyDescent="0.3">
      <c r="M105" s="10"/>
    </row>
    <row r="106" spans="13:13" ht="13.5" x14ac:dyDescent="0.3">
      <c r="M106" s="10"/>
    </row>
    <row r="107" spans="13:13" ht="13.5" x14ac:dyDescent="0.3">
      <c r="M107" s="10"/>
    </row>
    <row r="108" spans="13:13" ht="13.5" x14ac:dyDescent="0.3">
      <c r="M108" s="10"/>
    </row>
    <row r="109" spans="13:13" ht="13.5" x14ac:dyDescent="0.3">
      <c r="M109" s="10"/>
    </row>
    <row r="110" spans="13:13" ht="13.5" x14ac:dyDescent="0.3">
      <c r="M110" s="10"/>
    </row>
  </sheetData>
  <mergeCells count="7">
    <mergeCell ref="A46:I46"/>
    <mergeCell ref="B10:C10"/>
    <mergeCell ref="J33:L33"/>
    <mergeCell ref="J34:L34"/>
    <mergeCell ref="A43:I43"/>
    <mergeCell ref="A44:I44"/>
    <mergeCell ref="A45:I45"/>
  </mergeCells>
  <phoneticPr fontId="1" type="noConversion"/>
  <dataValidations count="6">
    <dataValidation allowBlank="1" showInputMessage="1" showErrorMessage="1" promptTitle="1. yläpaine" prompt=" = ensimmäisen mittauksen ylempi eli systolinen verenpaine (mmHg)" sqref="D12" xr:uid="{00000000-0002-0000-0000-000000000000}"/>
    <dataValidation allowBlank="1" showInputMessage="1" showErrorMessage="1" promptTitle="1. alapaine" prompt="= ensimmäisen mittauksen alempi eli diastolinen verenpaine (mmHg)_x000a_" sqref="E12" xr:uid="{00000000-0002-0000-0000-000001000000}"/>
    <dataValidation allowBlank="1" showInputMessage="1" showErrorMessage="1" promptTitle="1. pulssi" prompt="= ensimmäisen mittauksen pulssi" sqref="F12" xr:uid="{00000000-0002-0000-0000-000002000000}"/>
    <dataValidation allowBlank="1" showInputMessage="1" showErrorMessage="1" promptTitle="2. yläpaine" prompt="= jälkimmäisen mittauksen ylempi eli systolinen verenpaine (mmHg)" sqref="G12" xr:uid="{00000000-0002-0000-0000-000003000000}"/>
    <dataValidation allowBlank="1" showInputMessage="1" showErrorMessage="1" promptTitle="2. alapaine" prompt="= jälkimmäisen mittauksen alempi eli diastolinen verenpaine (mmHg)_x000a_" sqref="H12" xr:uid="{00000000-0002-0000-0000-000004000000}"/>
    <dataValidation allowBlank="1" showInputMessage="1" showErrorMessage="1" promptTitle="2. pulssi" prompt="= jälkimmäisen mittauksen pulssi" sqref="I12" xr:uid="{00000000-0002-0000-0000-000005000000}"/>
  </dataValidations>
  <pageMargins left="0.55118110236220474" right="0.55118110236220474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AADFC-F686-4D15-9A6A-F7A5DF363AF9}">
  <dimension ref="A1:O71"/>
  <sheetViews>
    <sheetView showGridLines="0" workbookViewId="0">
      <selection activeCell="S37" sqref="S37"/>
    </sheetView>
  </sheetViews>
  <sheetFormatPr defaultRowHeight="12.5" x14ac:dyDescent="0.25"/>
  <cols>
    <col min="1" max="2" width="12.6328125" customWidth="1"/>
    <col min="3" max="3" width="10.08984375" customWidth="1"/>
    <col min="4" max="8" width="11.54296875" customWidth="1"/>
    <col min="9" max="9" width="10.54296875" customWidth="1"/>
    <col min="10" max="10" width="12.6328125" customWidth="1"/>
    <col min="11" max="13" width="10.54296875" customWidth="1"/>
  </cols>
  <sheetData>
    <row r="1" spans="1:15" ht="13.5" x14ac:dyDescent="0.3">
      <c r="M1" s="10"/>
    </row>
    <row r="2" spans="1:15" ht="17.399999999999999" customHeight="1" x14ac:dyDescent="0.3">
      <c r="M2" s="10"/>
    </row>
    <row r="3" spans="1:15" ht="14.4" customHeight="1" x14ac:dyDescent="0.3">
      <c r="M3" s="10"/>
    </row>
    <row r="4" spans="1:15" ht="14.4" customHeight="1" x14ac:dyDescent="0.3">
      <c r="M4" s="10"/>
    </row>
    <row r="5" spans="1:15" s="2" customFormat="1" ht="14.4" customHeight="1" x14ac:dyDescent="0.25">
      <c r="M5" s="16"/>
    </row>
    <row r="6" spans="1:15" ht="12.65" customHeight="1" x14ac:dyDescent="0.3">
      <c r="M6" s="20"/>
    </row>
    <row r="7" spans="1:15" ht="16.75" customHeight="1" x14ac:dyDescent="0.3">
      <c r="M7" s="20"/>
    </row>
    <row r="8" spans="1:15" ht="13.75" customHeight="1" x14ac:dyDescent="0.3">
      <c r="A8" s="11" t="s">
        <v>0</v>
      </c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20"/>
    </row>
    <row r="9" spans="1:15" ht="13.25" customHeight="1" x14ac:dyDescent="0.3">
      <c r="A9" s="11"/>
      <c r="B9" s="11"/>
      <c r="C9" s="10"/>
      <c r="D9" s="10"/>
      <c r="E9" s="10"/>
      <c r="F9" s="10"/>
      <c r="G9" s="10"/>
      <c r="H9" s="10"/>
      <c r="J9" s="10"/>
      <c r="K9" s="10"/>
      <c r="L9" s="10"/>
      <c r="M9" s="20"/>
    </row>
    <row r="10" spans="1:15" ht="13.5" x14ac:dyDescent="0.3">
      <c r="A10" s="12" t="s">
        <v>50</v>
      </c>
      <c r="B10" s="48" t="s">
        <v>34</v>
      </c>
      <c r="C10" s="48"/>
      <c r="D10" s="10"/>
      <c r="E10" s="10"/>
      <c r="F10" s="10"/>
      <c r="G10" s="10"/>
      <c r="H10" s="10"/>
      <c r="I10" s="10"/>
      <c r="J10" s="10"/>
      <c r="K10" s="10"/>
      <c r="L10" s="10"/>
      <c r="M10" s="20"/>
    </row>
    <row r="11" spans="1:15" ht="13.5" x14ac:dyDescent="0.3">
      <c r="A11" s="13" t="s">
        <v>51</v>
      </c>
      <c r="B11" s="14" t="s">
        <v>35</v>
      </c>
      <c r="C11" s="10"/>
      <c r="D11" s="13" t="str">
        <f>IF(ISBLANK(E11),"Vuosi:","")</f>
        <v/>
      </c>
      <c r="E11" s="15">
        <v>2021</v>
      </c>
      <c r="F11" s="10"/>
      <c r="G11" s="10"/>
      <c r="H11" s="10"/>
      <c r="I11" s="10"/>
      <c r="J11" s="25" t="s">
        <v>1</v>
      </c>
      <c r="K11" s="10"/>
      <c r="L11" s="10"/>
      <c r="M11" s="20"/>
    </row>
    <row r="12" spans="1:15" ht="13.5" x14ac:dyDescent="0.3">
      <c r="A12" s="29" t="s">
        <v>2</v>
      </c>
      <c r="B12" s="30" t="s">
        <v>3</v>
      </c>
      <c r="C12" s="30" t="s">
        <v>4</v>
      </c>
      <c r="D12" s="30" t="s">
        <v>5</v>
      </c>
      <c r="E12" s="30" t="s">
        <v>6</v>
      </c>
      <c r="F12" s="30" t="s">
        <v>7</v>
      </c>
      <c r="G12" s="30" t="s">
        <v>8</v>
      </c>
      <c r="H12" s="30" t="s">
        <v>9</v>
      </c>
      <c r="I12" s="30" t="s">
        <v>10</v>
      </c>
      <c r="J12" s="30" t="s">
        <v>11</v>
      </c>
      <c r="K12" s="30" t="s">
        <v>12</v>
      </c>
      <c r="L12" s="30" t="s">
        <v>13</v>
      </c>
      <c r="M12" s="20"/>
    </row>
    <row r="13" spans="1:15" ht="13.5" x14ac:dyDescent="0.3">
      <c r="A13" s="13" t="s">
        <v>14</v>
      </c>
      <c r="B13" s="18" t="s">
        <v>36</v>
      </c>
      <c r="C13" s="18">
        <v>44535</v>
      </c>
      <c r="D13" s="15">
        <v>180</v>
      </c>
      <c r="E13" s="15">
        <v>90</v>
      </c>
      <c r="F13" s="15">
        <v>70</v>
      </c>
      <c r="G13" s="15">
        <v>177</v>
      </c>
      <c r="H13" s="15">
        <v>100</v>
      </c>
      <c r="I13" s="15">
        <v>78</v>
      </c>
      <c r="J13" s="20">
        <f>IFERROR(AVERAGE(D13,G13),"")</f>
        <v>178.5</v>
      </c>
      <c r="K13" s="20">
        <f t="shared" ref="K13:L20" si="0">IFERROR(AVERAGE(E13,H13),"")</f>
        <v>95</v>
      </c>
      <c r="L13" s="20">
        <f t="shared" si="0"/>
        <v>74</v>
      </c>
      <c r="M13" s="20"/>
    </row>
    <row r="14" spans="1:15" ht="12.65" customHeight="1" x14ac:dyDescent="0.3">
      <c r="A14" s="13" t="s">
        <v>15</v>
      </c>
      <c r="B14" s="18" t="str">
        <f>IF(ISBLANK(B13),"",B13)</f>
        <v>su</v>
      </c>
      <c r="C14" s="18">
        <f>IF(ISBLANK(C13),"",C13)</f>
        <v>44535</v>
      </c>
      <c r="D14" s="15">
        <v>166</v>
      </c>
      <c r="E14" s="15">
        <v>89</v>
      </c>
      <c r="F14" s="15">
        <v>67</v>
      </c>
      <c r="G14" s="15">
        <v>165</v>
      </c>
      <c r="H14" s="15">
        <v>98</v>
      </c>
      <c r="I14" s="15">
        <v>77</v>
      </c>
      <c r="J14" s="20">
        <f t="shared" ref="J14:J20" si="1">IFERROR(AVERAGE(D14,G14),"")</f>
        <v>165.5</v>
      </c>
      <c r="K14" s="20">
        <f t="shared" si="0"/>
        <v>93.5</v>
      </c>
      <c r="L14" s="20">
        <f t="shared" si="0"/>
        <v>72</v>
      </c>
      <c r="M14" s="20"/>
    </row>
    <row r="15" spans="1:15" ht="15" x14ac:dyDescent="0.3">
      <c r="A15" s="13" t="s">
        <v>16</v>
      </c>
      <c r="B15" s="18" t="s">
        <v>37</v>
      </c>
      <c r="C15" s="18">
        <v>44536</v>
      </c>
      <c r="D15" s="15">
        <v>154</v>
      </c>
      <c r="E15" s="15">
        <v>88</v>
      </c>
      <c r="F15" s="15">
        <v>89</v>
      </c>
      <c r="G15" s="15">
        <v>177</v>
      </c>
      <c r="H15" s="15">
        <v>80</v>
      </c>
      <c r="I15" s="15">
        <v>80</v>
      </c>
      <c r="J15" s="20">
        <f t="shared" si="1"/>
        <v>165.5</v>
      </c>
      <c r="K15" s="20">
        <f t="shared" si="0"/>
        <v>84</v>
      </c>
      <c r="L15" s="20">
        <f t="shared" si="0"/>
        <v>84.5</v>
      </c>
      <c r="M15" s="3"/>
      <c r="O15" t="str">
        <f>IFERROR(AVERAGEIF((D13,D15),"&lt;&gt;0"),"")</f>
        <v/>
      </c>
    </row>
    <row r="16" spans="1:15" ht="15" x14ac:dyDescent="0.3">
      <c r="A16" s="13" t="s">
        <v>17</v>
      </c>
      <c r="B16" s="18" t="str">
        <f>IF(ISBLANK(B15),"",B15)</f>
        <v>ma</v>
      </c>
      <c r="C16" s="18">
        <f>IF(ISBLANK(C15),"",C15)</f>
        <v>44536</v>
      </c>
      <c r="D16" s="15">
        <v>210</v>
      </c>
      <c r="E16" s="15">
        <v>100</v>
      </c>
      <c r="F16" s="15">
        <v>90</v>
      </c>
      <c r="G16" s="15">
        <v>200</v>
      </c>
      <c r="H16" s="15">
        <v>98</v>
      </c>
      <c r="I16" s="15">
        <v>88</v>
      </c>
      <c r="J16" s="20">
        <f t="shared" si="1"/>
        <v>205</v>
      </c>
      <c r="K16" s="20">
        <f t="shared" si="0"/>
        <v>99</v>
      </c>
      <c r="L16" s="20">
        <f t="shared" si="0"/>
        <v>89</v>
      </c>
      <c r="M16" s="3"/>
    </row>
    <row r="17" spans="1:13" ht="15" x14ac:dyDescent="0.3">
      <c r="A17" s="13" t="s">
        <v>18</v>
      </c>
      <c r="B17" s="18" t="s">
        <v>38</v>
      </c>
      <c r="C17" s="18">
        <v>44537</v>
      </c>
      <c r="D17" s="15">
        <v>165</v>
      </c>
      <c r="E17" s="15">
        <v>78</v>
      </c>
      <c r="F17" s="15">
        <v>70</v>
      </c>
      <c r="G17" s="15">
        <v>156</v>
      </c>
      <c r="H17" s="15">
        <v>78</v>
      </c>
      <c r="I17" s="15">
        <v>66</v>
      </c>
      <c r="J17" s="20">
        <f t="shared" si="1"/>
        <v>160.5</v>
      </c>
      <c r="K17" s="20">
        <f t="shared" si="0"/>
        <v>78</v>
      </c>
      <c r="L17" s="20">
        <f t="shared" si="0"/>
        <v>68</v>
      </c>
      <c r="M17" s="3"/>
    </row>
    <row r="18" spans="1:13" ht="13.5" x14ac:dyDescent="0.3">
      <c r="A18" s="13" t="s">
        <v>19</v>
      </c>
      <c r="B18" s="18" t="str">
        <f>IF(ISBLANK(B17),"",B17)</f>
        <v>ti</v>
      </c>
      <c r="C18" s="18">
        <f>IF(ISBLANK(C17),"",C17)</f>
        <v>44537</v>
      </c>
      <c r="D18" s="15">
        <v>176</v>
      </c>
      <c r="E18" s="15">
        <v>78</v>
      </c>
      <c r="F18" s="15">
        <v>60</v>
      </c>
      <c r="G18" s="15">
        <v>145</v>
      </c>
      <c r="H18" s="15">
        <v>88</v>
      </c>
      <c r="I18" s="15">
        <v>76</v>
      </c>
      <c r="J18" s="20">
        <f t="shared" si="1"/>
        <v>160.5</v>
      </c>
      <c r="K18" s="20">
        <f t="shared" si="0"/>
        <v>83</v>
      </c>
      <c r="L18" s="20">
        <f t="shared" si="0"/>
        <v>68</v>
      </c>
      <c r="M18" s="10"/>
    </row>
    <row r="19" spans="1:13" ht="13.5" x14ac:dyDescent="0.3">
      <c r="A19" s="13" t="s">
        <v>20</v>
      </c>
      <c r="B19" s="18" t="s">
        <v>39</v>
      </c>
      <c r="C19" s="18">
        <v>44538</v>
      </c>
      <c r="D19" s="15">
        <v>155</v>
      </c>
      <c r="E19" s="15">
        <v>88</v>
      </c>
      <c r="F19" s="15">
        <v>67</v>
      </c>
      <c r="G19" s="15">
        <v>176</v>
      </c>
      <c r="H19" s="15">
        <v>91</v>
      </c>
      <c r="I19" s="15">
        <v>80</v>
      </c>
      <c r="J19" s="20">
        <f t="shared" si="1"/>
        <v>165.5</v>
      </c>
      <c r="K19" s="20">
        <f t="shared" si="0"/>
        <v>89.5</v>
      </c>
      <c r="L19" s="20">
        <f t="shared" si="0"/>
        <v>73.5</v>
      </c>
      <c r="M19" s="10"/>
    </row>
    <row r="20" spans="1:13" ht="13.5" x14ac:dyDescent="0.3">
      <c r="A20" s="13" t="s">
        <v>21</v>
      </c>
      <c r="B20" s="18" t="str">
        <f>IF(ISBLANK(B19),"",B19)</f>
        <v>ke</v>
      </c>
      <c r="C20" s="18">
        <f>IF(ISBLANK(C19),"",C19)</f>
        <v>44538</v>
      </c>
      <c r="D20" s="15">
        <v>160</v>
      </c>
      <c r="E20" s="15">
        <v>79</v>
      </c>
      <c r="F20" s="15">
        <v>78</v>
      </c>
      <c r="G20" s="15">
        <v>178</v>
      </c>
      <c r="H20" s="15">
        <v>90</v>
      </c>
      <c r="I20" s="15">
        <v>79</v>
      </c>
      <c r="J20" s="20">
        <f t="shared" si="1"/>
        <v>169</v>
      </c>
      <c r="K20" s="20">
        <f t="shared" si="0"/>
        <v>84.5</v>
      </c>
      <c r="L20" s="20">
        <f t="shared" si="0"/>
        <v>78.5</v>
      </c>
      <c r="M20" s="10"/>
    </row>
    <row r="21" spans="1:13" ht="9.65" customHeight="1" x14ac:dyDescent="0.3">
      <c r="A21" s="10"/>
      <c r="B21" s="21"/>
      <c r="C21" s="21"/>
      <c r="D21" s="22"/>
      <c r="E21" s="22"/>
      <c r="F21" s="22"/>
      <c r="G21" s="22"/>
      <c r="H21" s="22"/>
      <c r="I21" s="22"/>
      <c r="J21" s="20"/>
      <c r="K21" s="20"/>
      <c r="L21" s="20"/>
      <c r="M21" s="10"/>
    </row>
    <row r="22" spans="1:13" ht="15" x14ac:dyDescent="0.3">
      <c r="A22" s="10"/>
      <c r="B22" s="23"/>
      <c r="C22" s="20"/>
      <c r="D22" s="20"/>
      <c r="E22" s="20"/>
      <c r="F22" s="20"/>
      <c r="G22" s="20"/>
      <c r="H22" s="20"/>
      <c r="I22" s="4" t="s">
        <v>22</v>
      </c>
      <c r="J22" s="35">
        <f>IFERROR(AVERAGE(D13,D15,D17,D19,G13,G15,G17,G19), "")</f>
        <v>167.5</v>
      </c>
      <c r="K22" s="35">
        <f>IFERROR(AVERAGE(E13,E15,E17,E19,H13,H15,H17,H19),"")</f>
        <v>86.625</v>
      </c>
      <c r="L22" s="36">
        <f>IFERROR(AVERAGE(F13,F15,F17,F19,I13,I15,I17,I19),"")</f>
        <v>75</v>
      </c>
      <c r="M22" s="10"/>
    </row>
    <row r="23" spans="1:13" ht="15" x14ac:dyDescent="0.3">
      <c r="A23" s="10"/>
      <c r="B23" s="20"/>
      <c r="C23" s="20"/>
      <c r="D23" s="10"/>
      <c r="E23" s="10"/>
      <c r="F23" s="20"/>
      <c r="G23" s="23" t="s">
        <v>46</v>
      </c>
      <c r="H23" s="20"/>
      <c r="I23" s="5" t="s">
        <v>23</v>
      </c>
      <c r="J23" s="37">
        <f>IFERROR(AVERAGE(D14,D16,D18,D20,G14,G16,G18,G20), "")</f>
        <v>175</v>
      </c>
      <c r="K23" s="37">
        <f>IFERROR(AVERAGE(E14,E16,E18,E20,H14,H16,H18,H20),"")</f>
        <v>90</v>
      </c>
      <c r="L23" s="38">
        <f>IFERROR(AVERAGE(F14,F16,F18,F20,I14,I16,I18,I20),"")</f>
        <v>76.875</v>
      </c>
      <c r="M23" s="10"/>
    </row>
    <row r="24" spans="1:13" ht="14" x14ac:dyDescent="0.3">
      <c r="A24" s="10"/>
      <c r="B24" s="20"/>
      <c r="C24" s="20"/>
      <c r="D24" s="20"/>
      <c r="E24" s="20"/>
      <c r="F24" s="20"/>
      <c r="G24" s="34" t="s">
        <v>47</v>
      </c>
      <c r="H24" s="20"/>
      <c r="I24" s="6" t="s">
        <v>24</v>
      </c>
      <c r="J24" s="39">
        <f>IFERROR(AVERAGE(J13:J20),"")</f>
        <v>171.25</v>
      </c>
      <c r="K24" s="39">
        <f>IFERROR(AVERAGE(K13:K20),"")</f>
        <v>88.3125</v>
      </c>
      <c r="L24" s="40">
        <f>IFERROR(AVERAGE(L13:L20),"")</f>
        <v>75.9375</v>
      </c>
      <c r="M24" s="10"/>
    </row>
    <row r="25" spans="1:13" ht="13.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3.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3.5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3.5" x14ac:dyDescent="0.3">
      <c r="A28" s="10"/>
      <c r="B28" s="10"/>
      <c r="C28" s="10"/>
      <c r="D28" s="10"/>
      <c r="E28" s="10"/>
      <c r="F28" s="10"/>
      <c r="G28" s="10"/>
      <c r="H28" s="10"/>
      <c r="I28" s="10"/>
      <c r="J28" s="25" t="s">
        <v>25</v>
      </c>
      <c r="K28" s="26">
        <v>180</v>
      </c>
      <c r="L28" s="10" t="s">
        <v>26</v>
      </c>
      <c r="M28" s="10"/>
    </row>
    <row r="29" spans="1:13" ht="13.5" x14ac:dyDescent="0.3">
      <c r="A29" s="10"/>
      <c r="B29" s="10"/>
      <c r="C29" s="10"/>
      <c r="D29" s="10"/>
      <c r="E29" s="10"/>
      <c r="F29" s="10"/>
      <c r="G29" s="10"/>
      <c r="H29" s="10"/>
      <c r="I29" s="10"/>
      <c r="J29" s="25" t="s">
        <v>27</v>
      </c>
      <c r="K29" s="26">
        <v>91</v>
      </c>
      <c r="L29" s="10" t="s">
        <v>28</v>
      </c>
      <c r="M29" s="10"/>
    </row>
    <row r="30" spans="1:13" ht="13.5" x14ac:dyDescent="0.3">
      <c r="A30" s="10"/>
      <c r="B30" s="10"/>
      <c r="C30" s="10"/>
      <c r="D30" s="10"/>
      <c r="E30" s="10"/>
      <c r="F30" s="10"/>
      <c r="G30" s="10"/>
      <c r="H30" s="10"/>
      <c r="I30" s="10"/>
      <c r="J30" s="25" t="s">
        <v>29</v>
      </c>
      <c r="K30" s="27">
        <f>IF(OR(K28="",K29=""),0,K29/(K28/100)^2)</f>
        <v>28.086419753086417</v>
      </c>
      <c r="L30" s="10" t="s">
        <v>30</v>
      </c>
      <c r="M30" s="10"/>
    </row>
    <row r="31" spans="1:13" ht="13.5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3.5" x14ac:dyDescent="0.3">
      <c r="A32" s="10"/>
      <c r="B32" s="10"/>
      <c r="C32" s="10"/>
      <c r="D32" s="10"/>
      <c r="E32" s="10"/>
      <c r="F32" s="10"/>
      <c r="G32" s="10"/>
      <c r="H32" s="10"/>
      <c r="I32" s="10"/>
      <c r="J32" s="25" t="s">
        <v>31</v>
      </c>
      <c r="K32" s="10"/>
      <c r="L32" s="10"/>
      <c r="M32" s="10"/>
    </row>
    <row r="33" spans="1:13" ht="13.5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 t="s">
        <v>40</v>
      </c>
      <c r="K33" s="10"/>
      <c r="L33" s="10"/>
      <c r="M33" s="10"/>
    </row>
    <row r="34" spans="1:13" ht="13.5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 t="s">
        <v>41</v>
      </c>
      <c r="K34" s="10"/>
      <c r="L34" s="10"/>
      <c r="M34" s="10"/>
    </row>
    <row r="35" spans="1:13" ht="13.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3.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3.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31" t="s">
        <v>32</v>
      </c>
      <c r="K37" s="26" t="s">
        <v>42</v>
      </c>
      <c r="L37" s="10"/>
      <c r="M37" s="10"/>
    </row>
    <row r="38" spans="1:13" ht="13.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3.5" x14ac:dyDescent="0.3">
      <c r="A39" s="25"/>
      <c r="B39" s="2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3.5" x14ac:dyDescent="0.3">
      <c r="A40" s="25"/>
      <c r="B40" s="2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3.5" x14ac:dyDescent="0.3">
      <c r="A41" s="25"/>
      <c r="B41" s="2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3.5" x14ac:dyDescent="0.3">
      <c r="A42" s="25" t="s">
        <v>33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3" ht="13.5" x14ac:dyDescent="0.3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10"/>
      <c r="K43" s="10"/>
      <c r="L43" s="10"/>
    </row>
    <row r="44" spans="1:13" ht="13.5" x14ac:dyDescent="0.3">
      <c r="A44" s="50" t="s">
        <v>44</v>
      </c>
      <c r="B44" s="50"/>
      <c r="C44" s="50"/>
      <c r="D44" s="50"/>
      <c r="E44" s="50"/>
      <c r="F44" s="50"/>
      <c r="G44" s="50"/>
      <c r="H44" s="50"/>
      <c r="I44" s="50"/>
      <c r="J44" s="10"/>
      <c r="K44" s="10"/>
      <c r="L44" s="10"/>
    </row>
    <row r="45" spans="1:13" ht="13.5" x14ac:dyDescent="0.3">
      <c r="A45" s="50" t="s">
        <v>45</v>
      </c>
      <c r="B45" s="50"/>
      <c r="C45" s="50"/>
      <c r="D45" s="50"/>
      <c r="E45" s="50"/>
      <c r="F45" s="50"/>
      <c r="G45" s="50"/>
      <c r="H45" s="50"/>
      <c r="I45" s="50"/>
      <c r="J45" s="10"/>
      <c r="K45" s="10"/>
      <c r="L45" s="10"/>
    </row>
    <row r="46" spans="1:13" ht="13.5" x14ac:dyDescent="0.3">
      <c r="A46" s="50"/>
      <c r="B46" s="50"/>
      <c r="C46" s="50"/>
      <c r="D46" s="50"/>
      <c r="E46" s="50"/>
      <c r="F46" s="50"/>
      <c r="G46" s="50"/>
      <c r="H46" s="50"/>
      <c r="I46" s="50"/>
      <c r="J46" s="10"/>
      <c r="K46" s="10"/>
      <c r="L46" s="10"/>
    </row>
    <row r="47" spans="1:13" ht="13.5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3" ht="13.5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52" spans="1:1" x14ac:dyDescent="0.25">
      <c r="A52" s="1"/>
    </row>
    <row r="53" spans="1:1" x14ac:dyDescent="0.25">
      <c r="A53" s="1"/>
    </row>
    <row r="71" spans="1:1" x14ac:dyDescent="0.25">
      <c r="A71" s="41" t="s">
        <v>49</v>
      </c>
    </row>
  </sheetData>
  <mergeCells count="5">
    <mergeCell ref="B10:C10"/>
    <mergeCell ref="A43:I43"/>
    <mergeCell ref="A44:I44"/>
    <mergeCell ref="A45:I45"/>
    <mergeCell ref="A46:I46"/>
  </mergeCells>
  <dataValidations count="6">
    <dataValidation allowBlank="1" showInputMessage="1" showErrorMessage="1" promptTitle="2. pulssi" prompt="= jälkimmäisen mittauksen pulssi" sqref="I12" xr:uid="{1F3E00FB-6D09-4B46-BAE9-33DB045A4894}"/>
    <dataValidation allowBlank="1" showInputMessage="1" showErrorMessage="1" promptTitle="2. alapaine" prompt="= jälkimmäisen mittauksen alempi eli diastolinen verenpaine (mmHg)_x000a_" sqref="H12" xr:uid="{0FDF8022-98F4-4A8D-B258-EAF6B9BCB81F}"/>
    <dataValidation allowBlank="1" showInputMessage="1" showErrorMessage="1" promptTitle="2. yläpaine" prompt="= jälkimmäisen mittauksen ylempi eli systolinen verenpaine (mmHg)" sqref="G12" xr:uid="{5F49E415-6C4D-4D66-A085-2C14C4CDC6E9}"/>
    <dataValidation allowBlank="1" showInputMessage="1" showErrorMessage="1" promptTitle="1. pulssi" prompt="= ensimmäisen mittauksen pulssi" sqref="F12" xr:uid="{3886DF92-EA0C-453F-9D2B-D92354AC7EDC}"/>
    <dataValidation allowBlank="1" showInputMessage="1" showErrorMessage="1" promptTitle="1. alapaine" prompt="= ensimmäisen mittauksen alempi eli diastolinen verenpaine (mmHg)_x000a_" sqref="E12" xr:uid="{F374839C-6EC5-4478-9D39-556A7AB6EF07}"/>
    <dataValidation allowBlank="1" showInputMessage="1" showErrorMessage="1" promptTitle="1. yläpaine" prompt=" = ensimmäisen mittauksen ylempi eli systolinen verenpaine (mmHg)" sqref="D12" xr:uid="{43811F5D-88A3-4B5A-AEB4-FEE6B1AA1166}"/>
  </dataValidations>
  <pageMargins left="0.55118110236220474" right="0.55118110236220474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Kotiseuranta</vt:lpstr>
      <vt:lpstr>Malli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2015-02-26T12:10:36Z</dcterms:created>
  <dcterms:modified xsi:type="dcterms:W3CDTF">2021-12-31T07:34:59Z</dcterms:modified>
  <cp:category/>
  <cp:contentStatus/>
</cp:coreProperties>
</file>