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ydanpiirit-my.sharepoint.com/personal/mari_blek-vehkaluoto_sydanliitto_fi/Documents/Verenpaine/Sydänliiton excelit 2021/"/>
    </mc:Choice>
  </mc:AlternateContent>
  <xr:revisionPtr revIDLastSave="0" documentId="8_{CE39D2F7-B91A-41F0-B99E-D6F705B70E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tiseuranta" sheetId="1" r:id="rId1"/>
    <sheet name="Malli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K35" i="3"/>
  <c r="L29" i="3"/>
  <c r="K29" i="3"/>
  <c r="J29" i="3"/>
  <c r="L28" i="3"/>
  <c r="K28" i="3"/>
  <c r="J28" i="3"/>
  <c r="L26" i="3"/>
  <c r="K26" i="3"/>
  <c r="J26" i="3"/>
  <c r="C26" i="3"/>
  <c r="B26" i="3"/>
  <c r="L25" i="3"/>
  <c r="K25" i="3"/>
  <c r="J25" i="3"/>
  <c r="L24" i="3"/>
  <c r="K24" i="3"/>
  <c r="J24" i="3"/>
  <c r="C24" i="3"/>
  <c r="B24" i="3"/>
  <c r="L23" i="3"/>
  <c r="K23" i="3"/>
  <c r="J23" i="3"/>
  <c r="L22" i="3"/>
  <c r="K22" i="3"/>
  <c r="J22" i="3"/>
  <c r="C22" i="3"/>
  <c r="B22" i="3"/>
  <c r="L21" i="3"/>
  <c r="K21" i="3"/>
  <c r="J21" i="3"/>
  <c r="L20" i="3"/>
  <c r="K20" i="3"/>
  <c r="J20" i="3"/>
  <c r="C20" i="3"/>
  <c r="B20" i="3"/>
  <c r="L19" i="3"/>
  <c r="K19" i="3"/>
  <c r="J19" i="3"/>
  <c r="L18" i="3"/>
  <c r="K18" i="3"/>
  <c r="J18" i="3"/>
  <c r="C18" i="3"/>
  <c r="B18" i="3"/>
  <c r="L17" i="3"/>
  <c r="K17" i="3"/>
  <c r="J17" i="3"/>
  <c r="L16" i="3"/>
  <c r="K16" i="3"/>
  <c r="J16" i="3"/>
  <c r="C16" i="3"/>
  <c r="B16" i="3"/>
  <c r="L15" i="3"/>
  <c r="K15" i="3"/>
  <c r="J15" i="3"/>
  <c r="L14" i="3"/>
  <c r="K14" i="3"/>
  <c r="J14" i="3"/>
  <c r="C14" i="3"/>
  <c r="B14" i="3"/>
  <c r="L13" i="3"/>
  <c r="K13" i="3"/>
  <c r="J13" i="3"/>
  <c r="J30" i="3" s="1"/>
  <c r="D11" i="3"/>
  <c r="A11" i="3"/>
  <c r="A10" i="3"/>
  <c r="L29" i="1"/>
  <c r="K29" i="1"/>
  <c r="J29" i="1"/>
  <c r="L28" i="1"/>
  <c r="K28" i="1"/>
  <c r="J28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3" i="1"/>
  <c r="C26" i="1"/>
  <c r="C24" i="1"/>
  <c r="C22" i="1"/>
  <c r="C20" i="1"/>
  <c r="C18" i="1"/>
  <c r="C16" i="1"/>
  <c r="B26" i="1"/>
  <c r="B24" i="1"/>
  <c r="B22" i="1"/>
  <c r="B20" i="1"/>
  <c r="B18" i="1"/>
  <c r="B16" i="1"/>
  <c r="B14" i="1"/>
  <c r="A11" i="1"/>
  <c r="A10" i="1"/>
  <c r="K30" i="3" l="1"/>
  <c r="L30" i="3"/>
  <c r="K30" i="1"/>
  <c r="J30" i="1"/>
  <c r="L30" i="1"/>
</calcChain>
</file>

<file path=xl/sharedStrings.xml><?xml version="1.0" encoding="utf-8"?>
<sst xmlns="http://schemas.openxmlformats.org/spreadsheetml/2006/main" count="95" uniqueCount="52">
  <si>
    <t>Verenpaineen kotiseuranta, 7 vrk:n mittausjakso (epäiltäessä kohonnutta verenpainetta)</t>
  </si>
  <si>
    <t>Keskiarvot</t>
  </si>
  <si>
    <t>Mittauspäivä</t>
  </si>
  <si>
    <t>Viikonpäivä</t>
  </si>
  <si>
    <t>Pvm</t>
  </si>
  <si>
    <t>1. yläpaine</t>
  </si>
  <si>
    <t>1.alapaine</t>
  </si>
  <si>
    <t>1. pulssi</t>
  </si>
  <si>
    <t>2. yläpaine</t>
  </si>
  <si>
    <t>2. alapaine</t>
  </si>
  <si>
    <t>2. pulssi</t>
  </si>
  <si>
    <t>Yläpaine</t>
  </si>
  <si>
    <t>Alapaine</t>
  </si>
  <si>
    <t>Pulssi</t>
  </si>
  <si>
    <t>1. aamu</t>
  </si>
  <si>
    <t>1. ilta</t>
  </si>
  <si>
    <t>2. aamu</t>
  </si>
  <si>
    <t>2. ilta</t>
  </si>
  <si>
    <t>3. aamu</t>
  </si>
  <si>
    <t>3. ilta</t>
  </si>
  <si>
    <t>4. aamu</t>
  </si>
  <si>
    <t>4. ilta</t>
  </si>
  <si>
    <t>5. aamu</t>
  </si>
  <si>
    <t>5. ilta</t>
  </si>
  <si>
    <t>6. aamu</t>
  </si>
  <si>
    <t>6. ilta</t>
  </si>
  <si>
    <t>7. aamu</t>
  </si>
  <si>
    <t>7. ilta</t>
  </si>
  <si>
    <t>aamu</t>
  </si>
  <si>
    <t>ilta</t>
  </si>
  <si>
    <t>(seurannan tulos)</t>
  </si>
  <si>
    <t>kaikki</t>
  </si>
  <si>
    <t>Pituus</t>
  </si>
  <si>
    <t>cm</t>
  </si>
  <si>
    <t>Paino</t>
  </si>
  <si>
    <t>kg</t>
  </si>
  <si>
    <t>Painoindeksi</t>
  </si>
  <si>
    <t>kg/m²</t>
  </si>
  <si>
    <t>Verenpainelääkitys:</t>
  </si>
  <si>
    <t>Hoitotavoite:</t>
  </si>
  <si>
    <t>Kommentteja:</t>
  </si>
  <si>
    <r>
      <t xml:space="preserve">Lisää ajankohtaista tietoa verenpaineesta: </t>
    </r>
    <r>
      <rPr>
        <sz val="9"/>
        <color rgb="FFFF0000"/>
        <rFont val="Verdana"/>
        <family val="2"/>
      </rPr>
      <t>sydan.fi/verenpaine</t>
    </r>
  </si>
  <si>
    <t>Paineinen, Epäilty</t>
  </si>
  <si>
    <t>Joulukuu</t>
  </si>
  <si>
    <t>su</t>
  </si>
  <si>
    <t>ma</t>
  </si>
  <si>
    <t>ti</t>
  </si>
  <si>
    <t>ke</t>
  </si>
  <si>
    <t>to</t>
  </si>
  <si>
    <t>pe</t>
  </si>
  <si>
    <t>la</t>
  </si>
  <si>
    <r>
      <t xml:space="preserve">Lisää tietoa verenpaineesta: </t>
    </r>
    <r>
      <rPr>
        <sz val="9"/>
        <color rgb="FFFF0000"/>
        <rFont val="Verdana"/>
        <family val="2"/>
      </rPr>
      <t>sydan.fi/verenpaine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</si>
</sst>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0.0"/>
  </numFmts>
  <fonts count="16" x14ac:knownFonts="1">
    <font>
      <sz val="12"/>
      <color indexed="8"/>
      <name val="Verdana"/>
    </font>
    <font>
      <sz val="10"/>
      <color indexed="8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b/>
      <sz val="11"/>
      <color rgb="FFFF0000"/>
      <name val="Verdana"/>
      <family val="2"/>
    </font>
    <font>
      <sz val="11"/>
      <color indexed="8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EE4D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0">
    <xf numFmtId="0" fontId="0" fillId="0" borderId="0" xfId="0">
      <alignment vertical="top" wrapText="1"/>
    </xf>
    <xf numFmtId="0" fontId="1" fillId="0" borderId="1" xfId="0" applyNumberFormat="1" applyFont="1" applyBorder="1" applyAlignment="1"/>
    <xf numFmtId="0" fontId="0" fillId="0" borderId="1" xfId="0" applyBorder="1">
      <alignment vertical="top" wrapText="1"/>
    </xf>
    <xf numFmtId="0" fontId="3" fillId="0" borderId="1" xfId="0" applyNumberFormat="1" applyFont="1" applyBorder="1" applyAlignment="1"/>
    <xf numFmtId="1" fontId="2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NumberFormat="1" applyFont="1" applyFill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vertical="center"/>
    </xf>
    <xf numFmtId="0" fontId="2" fillId="0" borderId="1" xfId="0" applyFont="1" applyBorder="1">
      <alignment vertical="top" wrapText="1"/>
    </xf>
    <xf numFmtId="0" fontId="2" fillId="0" borderId="1" xfId="0" applyNumberFormat="1" applyFont="1" applyBorder="1" applyAlignment="1"/>
    <xf numFmtId="0" fontId="5" fillId="0" borderId="1" xfId="0" applyNumberFormat="1" applyFont="1" applyBorder="1" applyAlignment="1"/>
    <xf numFmtId="1" fontId="4" fillId="2" borderId="2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165" fontId="4" fillId="0" borderId="1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5" fillId="0" borderId="1" xfId="0" applyFont="1" applyBorder="1" applyAlignment="1"/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right"/>
    </xf>
    <xf numFmtId="1" fontId="14" fillId="0" borderId="4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1" fontId="14" fillId="0" borderId="1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1" fontId="14" fillId="0" borderId="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08080"/>
      <rgbColor rgb="FF666699"/>
      <rgbColor rgb="FF4F81BD"/>
      <rgbColor rgb="FF993366"/>
      <rgbColor rgb="FFC0504D"/>
      <rgbColor rgb="FF99CC00"/>
      <rgbColor rgb="FFAAAAAA"/>
      <rgbColor rgb="FFFFFF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47A"/>
      <color rgb="FF7FD5C5"/>
      <color rgb="FFED1B2E"/>
      <color rgb="FFFEE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 lvl="0"/>
            <a:endParaRPr lang="fi-FI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9817199999999999E-2"/>
          <c:y val="5.7064499999999997E-2"/>
          <c:w val="0.80939099999999997"/>
          <c:h val="0.83806499999999995"/>
        </c:manualLayout>
      </c:layout>
      <c:lineChart>
        <c:grouping val="standard"/>
        <c:varyColors val="0"/>
        <c:ser>
          <c:idx val="0"/>
          <c:order val="0"/>
          <c:tx>
            <c:strRef>
              <c:f>Kotiseuranta!$J$12</c:f>
              <c:strCache>
                <c:ptCount val="1"/>
                <c:pt idx="0">
                  <c:v>Yläpaine</c:v>
                </c:pt>
              </c:strCache>
            </c:strRef>
          </c:tx>
          <c:spPr>
            <a:ln w="25400" cap="flat">
              <a:solidFill>
                <a:srgbClr val="00747A"/>
              </a:solidFill>
              <a:prstDash val="solid"/>
              <a:bevel/>
            </a:ln>
            <a:effectLst/>
          </c:spPr>
          <c:marker>
            <c:symbol val="diamond"/>
            <c:size val="5"/>
            <c:spPr>
              <a:solidFill>
                <a:srgbClr val="00747A"/>
              </a:solidFill>
              <a:ln w="25400" cap="flat">
                <a:solidFill>
                  <a:srgbClr val="666699"/>
                </a:solidFill>
                <a:prstDash val="solid"/>
                <a:bevel/>
              </a:ln>
              <a:effectLst/>
            </c:spPr>
          </c:marker>
          <c:cat>
            <c:strRef>
              <c:f>Kotiseuranta!$A$13:$A$26</c:f>
              <c:strCache>
                <c:ptCount val="14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  <c:pt idx="8">
                  <c:v>5. aamu</c:v>
                </c:pt>
                <c:pt idx="9">
                  <c:v>5. ilta</c:v>
                </c:pt>
                <c:pt idx="10">
                  <c:v>6. aamu</c:v>
                </c:pt>
                <c:pt idx="11">
                  <c:v>6. ilta</c:v>
                </c:pt>
                <c:pt idx="12">
                  <c:v>7. aamu</c:v>
                </c:pt>
                <c:pt idx="13">
                  <c:v>7. ilta</c:v>
                </c:pt>
              </c:strCache>
            </c:strRef>
          </c:cat>
          <c:val>
            <c:numRef>
              <c:f>Kotiseuranta!$J$13:$J$26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F-44D6-BE3B-49E65EB143AD}"/>
            </c:ext>
          </c:extLst>
        </c:ser>
        <c:ser>
          <c:idx val="1"/>
          <c:order val="1"/>
          <c:tx>
            <c:strRef>
              <c:f>Kotiseuranta!$K$12</c:f>
              <c:strCache>
                <c:ptCount val="1"/>
                <c:pt idx="0">
                  <c:v>Alapaine</c:v>
                </c:pt>
              </c:strCache>
            </c:strRef>
          </c:tx>
          <c:spPr>
            <a:ln w="25400" cap="flat">
              <a:solidFill>
                <a:srgbClr val="ED1B2E"/>
              </a:solidFill>
              <a:prstDash val="solid"/>
              <a:bevel/>
            </a:ln>
            <a:effectLst/>
          </c:spPr>
          <c:marker>
            <c:symbol val="square"/>
            <c:size val="5"/>
            <c:spPr>
              <a:solidFill>
                <a:srgbClr val="ED1B2E"/>
              </a:solidFill>
              <a:ln w="25400" cap="flat">
                <a:solidFill>
                  <a:srgbClr val="993366"/>
                </a:solidFill>
                <a:prstDash val="solid"/>
                <a:bevel/>
              </a:ln>
              <a:effectLst/>
            </c:spPr>
          </c:marker>
          <c:cat>
            <c:strRef>
              <c:f>Kotiseuranta!$A$13:$A$26</c:f>
              <c:strCache>
                <c:ptCount val="14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  <c:pt idx="8">
                  <c:v>5. aamu</c:v>
                </c:pt>
                <c:pt idx="9">
                  <c:v>5. ilta</c:v>
                </c:pt>
                <c:pt idx="10">
                  <c:v>6. aamu</c:v>
                </c:pt>
                <c:pt idx="11">
                  <c:v>6. ilta</c:v>
                </c:pt>
                <c:pt idx="12">
                  <c:v>7. aamu</c:v>
                </c:pt>
                <c:pt idx="13">
                  <c:v>7. ilta</c:v>
                </c:pt>
              </c:strCache>
            </c:strRef>
          </c:cat>
          <c:val>
            <c:numRef>
              <c:f>Kotiseuranta!$K$13:$K$26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F-44D6-BE3B-49E65EB143AD}"/>
            </c:ext>
          </c:extLst>
        </c:ser>
        <c:ser>
          <c:idx val="2"/>
          <c:order val="2"/>
          <c:tx>
            <c:strRef>
              <c:f>Kotiseuranta!$L$12</c:f>
              <c:strCache>
                <c:ptCount val="1"/>
                <c:pt idx="0">
                  <c:v>Pulssi</c:v>
                </c:pt>
              </c:strCache>
            </c:strRef>
          </c:tx>
          <c:spPr>
            <a:ln w="25400" cap="flat">
              <a:solidFill>
                <a:srgbClr val="7FD5C5"/>
              </a:solidFill>
              <a:prstDash val="solid"/>
              <a:bevel/>
            </a:ln>
            <a:effectLst/>
          </c:spPr>
          <c:marker>
            <c:symbol val="triangle"/>
            <c:size val="5"/>
            <c:spPr>
              <a:solidFill>
                <a:srgbClr val="7FD5C5"/>
              </a:solidFill>
              <a:ln w="25400" cap="flat">
                <a:solidFill>
                  <a:srgbClr val="99CC00"/>
                </a:solidFill>
                <a:prstDash val="solid"/>
                <a:bevel/>
              </a:ln>
              <a:effectLst/>
            </c:spPr>
          </c:marker>
          <c:cat>
            <c:strRef>
              <c:f>Kotiseuranta!$A$13:$A$26</c:f>
              <c:strCache>
                <c:ptCount val="14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  <c:pt idx="8">
                  <c:v>5. aamu</c:v>
                </c:pt>
                <c:pt idx="9">
                  <c:v>5. ilta</c:v>
                </c:pt>
                <c:pt idx="10">
                  <c:v>6. aamu</c:v>
                </c:pt>
                <c:pt idx="11">
                  <c:v>6. ilta</c:v>
                </c:pt>
                <c:pt idx="12">
                  <c:v>7. aamu</c:v>
                </c:pt>
                <c:pt idx="13">
                  <c:v>7. ilta</c:v>
                </c:pt>
              </c:strCache>
            </c:strRef>
          </c:cat>
          <c:val>
            <c:numRef>
              <c:f>Kotiseuranta!$L$13:$L$26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F-44D6-BE3B-49E65EB1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34136"/>
        <c:axId val="506037664"/>
      </c:lineChart>
      <c:catAx>
        <c:axId val="50603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900" b="0" i="0" u="none" strike="noStrike">
                <a:solidFill>
                  <a:srgbClr val="000000"/>
                </a:solidFill>
                <a:effectLst/>
                <a:latin typeface="Verdana"/>
                <a:ea typeface="Verdana"/>
                <a:cs typeface="Verdana"/>
              </a:defRPr>
            </a:pPr>
            <a:endParaRPr lang="fi-FI"/>
          </a:p>
        </c:txPr>
        <c:crossAx val="506037664"/>
        <c:crosses val="autoZero"/>
        <c:auto val="1"/>
        <c:lblAlgn val="ctr"/>
        <c:lblOffset val="100"/>
        <c:noMultiLvlLbl val="1"/>
      </c:catAx>
      <c:valAx>
        <c:axId val="50603766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08080"/>
              </a:solidFill>
              <a:prstDash val="solid"/>
              <a:bevel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Calibri"/>
              </a:defRPr>
            </a:pPr>
            <a:endParaRPr lang="fi-FI"/>
          </a:p>
        </c:txPr>
        <c:crossAx val="506034136"/>
        <c:crosses val="autoZero"/>
        <c:crossBetween val="between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5847399999999996"/>
          <c:y val="0.37548900000000002"/>
          <c:w val="0.14152600000000001"/>
          <c:h val="0.18369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000" b="0" i="0" u="none" strike="noStrike">
              <a:solidFill>
                <a:srgbClr val="000000"/>
              </a:solidFill>
              <a:effectLst/>
              <a:latin typeface="Verdana"/>
              <a:ea typeface="Verdana"/>
              <a:cs typeface="Verdana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 cap="flat">
      <a:solidFill>
        <a:srgbClr val="808080"/>
      </a:solidFill>
      <a:prstDash val="solid"/>
      <a:beve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 lvl="0"/>
            <a:endParaRPr lang="fi-FI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2.9817199999999999E-2"/>
          <c:y val="5.7064499999999997E-2"/>
          <c:w val="0.80939099999999997"/>
          <c:h val="0.83806499999999995"/>
        </c:manualLayout>
      </c:layout>
      <c:lineChart>
        <c:grouping val="standard"/>
        <c:varyColors val="0"/>
        <c:ser>
          <c:idx val="0"/>
          <c:order val="0"/>
          <c:tx>
            <c:strRef>
              <c:f>Malli!$J$12</c:f>
              <c:strCache>
                <c:ptCount val="1"/>
                <c:pt idx="0">
                  <c:v>Yläpaine</c:v>
                </c:pt>
              </c:strCache>
            </c:strRef>
          </c:tx>
          <c:spPr>
            <a:ln w="25400" cap="flat">
              <a:solidFill>
                <a:srgbClr val="666699"/>
              </a:solidFill>
              <a:prstDash val="solid"/>
              <a:bevel/>
            </a:ln>
            <a:effectLst/>
          </c:spPr>
          <c:marker>
            <c:symbol val="diamond"/>
            <c:size val="5"/>
            <c:spPr>
              <a:solidFill>
                <a:srgbClr val="00747A"/>
              </a:solidFill>
              <a:ln w="25400" cap="flat">
                <a:solidFill>
                  <a:srgbClr val="666699"/>
                </a:solidFill>
                <a:prstDash val="solid"/>
                <a:bevel/>
              </a:ln>
              <a:effectLst/>
            </c:spPr>
          </c:marker>
          <c:cat>
            <c:strRef>
              <c:f>Malli!$A$13:$A$26</c:f>
              <c:strCache>
                <c:ptCount val="14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  <c:pt idx="8">
                  <c:v>5. aamu</c:v>
                </c:pt>
                <c:pt idx="9">
                  <c:v>5. ilta</c:v>
                </c:pt>
                <c:pt idx="10">
                  <c:v>6. aamu</c:v>
                </c:pt>
                <c:pt idx="11">
                  <c:v>6. ilta</c:v>
                </c:pt>
                <c:pt idx="12">
                  <c:v>7. aamu</c:v>
                </c:pt>
                <c:pt idx="13">
                  <c:v>7. ilta</c:v>
                </c:pt>
              </c:strCache>
            </c:strRef>
          </c:cat>
          <c:val>
            <c:numRef>
              <c:f>Malli!$J$13:$J$26</c:f>
              <c:numCache>
                <c:formatCode>General</c:formatCode>
                <c:ptCount val="14"/>
                <c:pt idx="0">
                  <c:v>160</c:v>
                </c:pt>
                <c:pt idx="1">
                  <c:v>162.5</c:v>
                </c:pt>
                <c:pt idx="2">
                  <c:v>171.5</c:v>
                </c:pt>
                <c:pt idx="3">
                  <c:v>155</c:v>
                </c:pt>
                <c:pt idx="4">
                  <c:v>176.5</c:v>
                </c:pt>
                <c:pt idx="5">
                  <c:v>150.5</c:v>
                </c:pt>
                <c:pt idx="6">
                  <c:v>158</c:v>
                </c:pt>
                <c:pt idx="7">
                  <c:v>165</c:v>
                </c:pt>
                <c:pt idx="8">
                  <c:v>176</c:v>
                </c:pt>
                <c:pt idx="9">
                  <c:v>150</c:v>
                </c:pt>
                <c:pt idx="10">
                  <c:v>183.5</c:v>
                </c:pt>
                <c:pt idx="11">
                  <c:v>153.5</c:v>
                </c:pt>
                <c:pt idx="12">
                  <c:v>158.5</c:v>
                </c:pt>
                <c:pt idx="13">
                  <c:v>167.5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4-4EC8-B9A9-1ADEE72CCF95}"/>
            </c:ext>
          </c:extLst>
        </c:ser>
        <c:ser>
          <c:idx val="1"/>
          <c:order val="1"/>
          <c:tx>
            <c:strRef>
              <c:f>Malli!$K$12</c:f>
              <c:strCache>
                <c:ptCount val="1"/>
                <c:pt idx="0">
                  <c:v>Alapaine</c:v>
                </c:pt>
              </c:strCache>
            </c:strRef>
          </c:tx>
          <c:spPr>
            <a:ln w="25400" cap="flat">
              <a:solidFill>
                <a:srgbClr val="ED1B2E"/>
              </a:solidFill>
              <a:prstDash val="solid"/>
              <a:bevel/>
            </a:ln>
            <a:effectLst/>
          </c:spPr>
          <c:marker>
            <c:symbol val="square"/>
            <c:size val="5"/>
            <c:spPr>
              <a:solidFill>
                <a:srgbClr val="ED1B2E"/>
              </a:solidFill>
              <a:ln w="25400" cap="flat">
                <a:solidFill>
                  <a:srgbClr val="993366"/>
                </a:solidFill>
                <a:prstDash val="solid"/>
                <a:bevel/>
              </a:ln>
              <a:effectLst/>
            </c:spPr>
          </c:marker>
          <c:cat>
            <c:strRef>
              <c:f>Malli!$A$13:$A$26</c:f>
              <c:strCache>
                <c:ptCount val="14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  <c:pt idx="8">
                  <c:v>5. aamu</c:v>
                </c:pt>
                <c:pt idx="9">
                  <c:v>5. ilta</c:v>
                </c:pt>
                <c:pt idx="10">
                  <c:v>6. aamu</c:v>
                </c:pt>
                <c:pt idx="11">
                  <c:v>6. ilta</c:v>
                </c:pt>
                <c:pt idx="12">
                  <c:v>7. aamu</c:v>
                </c:pt>
                <c:pt idx="13">
                  <c:v>7. ilta</c:v>
                </c:pt>
              </c:strCache>
            </c:strRef>
          </c:cat>
          <c:val>
            <c:numRef>
              <c:f>Malli!$K$13:$K$26</c:f>
              <c:numCache>
                <c:formatCode>General</c:formatCode>
                <c:ptCount val="14"/>
                <c:pt idx="0">
                  <c:v>88.5</c:v>
                </c:pt>
                <c:pt idx="1">
                  <c:v>94</c:v>
                </c:pt>
                <c:pt idx="2">
                  <c:v>94.5</c:v>
                </c:pt>
                <c:pt idx="3">
                  <c:v>97</c:v>
                </c:pt>
                <c:pt idx="4">
                  <c:v>88</c:v>
                </c:pt>
                <c:pt idx="5">
                  <c:v>100.5</c:v>
                </c:pt>
                <c:pt idx="6">
                  <c:v>103.5</c:v>
                </c:pt>
                <c:pt idx="7">
                  <c:v>86</c:v>
                </c:pt>
                <c:pt idx="8">
                  <c:v>94</c:v>
                </c:pt>
                <c:pt idx="9">
                  <c:v>92</c:v>
                </c:pt>
                <c:pt idx="10">
                  <c:v>94.5</c:v>
                </c:pt>
                <c:pt idx="11">
                  <c:v>80</c:v>
                </c:pt>
                <c:pt idx="12">
                  <c:v>86.5</c:v>
                </c:pt>
                <c:pt idx="13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4-4EC8-B9A9-1ADEE72CCF95}"/>
            </c:ext>
          </c:extLst>
        </c:ser>
        <c:ser>
          <c:idx val="2"/>
          <c:order val="2"/>
          <c:tx>
            <c:strRef>
              <c:f>Malli!$L$12</c:f>
              <c:strCache>
                <c:ptCount val="1"/>
                <c:pt idx="0">
                  <c:v>Pulssi</c:v>
                </c:pt>
              </c:strCache>
            </c:strRef>
          </c:tx>
          <c:spPr>
            <a:ln w="25400" cap="flat">
              <a:solidFill>
                <a:srgbClr val="7FD5C5"/>
              </a:solidFill>
              <a:prstDash val="solid"/>
              <a:bevel/>
            </a:ln>
            <a:effectLst/>
          </c:spPr>
          <c:marker>
            <c:symbol val="triangle"/>
            <c:size val="5"/>
            <c:spPr>
              <a:solidFill>
                <a:srgbClr val="7FD5C5"/>
              </a:solidFill>
              <a:ln w="25400" cap="flat">
                <a:solidFill>
                  <a:srgbClr val="99CC00"/>
                </a:solidFill>
                <a:prstDash val="solid"/>
                <a:bevel/>
              </a:ln>
              <a:effectLst/>
            </c:spPr>
          </c:marker>
          <c:cat>
            <c:strRef>
              <c:f>Malli!$A$13:$A$26</c:f>
              <c:strCache>
                <c:ptCount val="14"/>
                <c:pt idx="0">
                  <c:v>1. aamu</c:v>
                </c:pt>
                <c:pt idx="1">
                  <c:v>1. ilta</c:v>
                </c:pt>
                <c:pt idx="2">
                  <c:v>2. aamu</c:v>
                </c:pt>
                <c:pt idx="3">
                  <c:v>2. ilta</c:v>
                </c:pt>
                <c:pt idx="4">
                  <c:v>3. aamu</c:v>
                </c:pt>
                <c:pt idx="5">
                  <c:v>3. ilta</c:v>
                </c:pt>
                <c:pt idx="6">
                  <c:v>4. aamu</c:v>
                </c:pt>
                <c:pt idx="7">
                  <c:v>4. ilta</c:v>
                </c:pt>
                <c:pt idx="8">
                  <c:v>5. aamu</c:v>
                </c:pt>
                <c:pt idx="9">
                  <c:v>5. ilta</c:v>
                </c:pt>
                <c:pt idx="10">
                  <c:v>6. aamu</c:v>
                </c:pt>
                <c:pt idx="11">
                  <c:v>6. ilta</c:v>
                </c:pt>
                <c:pt idx="12">
                  <c:v>7. aamu</c:v>
                </c:pt>
                <c:pt idx="13">
                  <c:v>7. ilta</c:v>
                </c:pt>
              </c:strCache>
            </c:strRef>
          </c:cat>
          <c:val>
            <c:numRef>
              <c:f>Malli!$L$13:$L$26</c:f>
              <c:numCache>
                <c:formatCode>General</c:formatCode>
                <c:ptCount val="14"/>
                <c:pt idx="0">
                  <c:v>71</c:v>
                </c:pt>
                <c:pt idx="1">
                  <c:v>74.5</c:v>
                </c:pt>
                <c:pt idx="2">
                  <c:v>82</c:v>
                </c:pt>
                <c:pt idx="3">
                  <c:v>67.5</c:v>
                </c:pt>
                <c:pt idx="4">
                  <c:v>67</c:v>
                </c:pt>
                <c:pt idx="5">
                  <c:v>66</c:v>
                </c:pt>
                <c:pt idx="6">
                  <c:v>72</c:v>
                </c:pt>
                <c:pt idx="7">
                  <c:v>83.5</c:v>
                </c:pt>
                <c:pt idx="8">
                  <c:v>84</c:v>
                </c:pt>
                <c:pt idx="9">
                  <c:v>70</c:v>
                </c:pt>
                <c:pt idx="10">
                  <c:v>71.5</c:v>
                </c:pt>
                <c:pt idx="11">
                  <c:v>79</c:v>
                </c:pt>
                <c:pt idx="12">
                  <c:v>73</c:v>
                </c:pt>
                <c:pt idx="13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E4-4EC8-B9A9-1ADEE72CC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34136"/>
        <c:axId val="506037664"/>
      </c:lineChart>
      <c:catAx>
        <c:axId val="50603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900" b="0" i="0" u="none" strike="noStrike">
                <a:solidFill>
                  <a:srgbClr val="000000"/>
                </a:solidFill>
                <a:effectLst/>
                <a:latin typeface="Verdana"/>
                <a:ea typeface="Verdana"/>
                <a:cs typeface="Verdana"/>
              </a:defRPr>
            </a:pPr>
            <a:endParaRPr lang="fi-FI"/>
          </a:p>
        </c:txPr>
        <c:crossAx val="506037664"/>
        <c:crosses val="autoZero"/>
        <c:auto val="1"/>
        <c:lblAlgn val="ctr"/>
        <c:lblOffset val="100"/>
        <c:noMultiLvlLbl val="1"/>
      </c:catAx>
      <c:valAx>
        <c:axId val="50603766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08080"/>
              </a:solidFill>
              <a:prstDash val="solid"/>
              <a:bevel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Calibri"/>
              </a:defRPr>
            </a:pPr>
            <a:endParaRPr lang="fi-FI"/>
          </a:p>
        </c:txPr>
        <c:crossAx val="506034136"/>
        <c:crosses val="autoZero"/>
        <c:crossBetween val="between"/>
        <c:majorUnit val="50"/>
        <c:minorUnit val="1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5847399999999996"/>
          <c:y val="0.37548900000000002"/>
          <c:w val="0.14152600000000001"/>
          <c:h val="0.18369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000" b="0" i="0" u="none" strike="noStrike">
              <a:solidFill>
                <a:srgbClr val="000000"/>
              </a:solidFill>
              <a:effectLst/>
              <a:latin typeface="Verdana"/>
              <a:ea typeface="Verdana"/>
              <a:cs typeface="Verdana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3175" cap="flat">
      <a:solidFill>
        <a:srgbClr val="808080"/>
      </a:solidFill>
      <a:prstDash val="solid"/>
      <a:beve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103758</xdr:colOff>
      <xdr:row>30</xdr:row>
      <xdr:rowOff>114300</xdr:rowOff>
    </xdr:from>
    <xdr:to>
      <xdr:col>8</xdr:col>
      <xdr:colOff>647700</xdr:colOff>
      <xdr:row>49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55</xdr:row>
      <xdr:rowOff>144779</xdr:rowOff>
    </xdr:from>
    <xdr:ext cx="7610475" cy="3208021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65B3E643-07C0-44CC-90EE-3777A90249B0}"/>
            </a:ext>
          </a:extLst>
        </xdr:cNvPr>
        <xdr:cNvSpPr txBox="1"/>
      </xdr:nvSpPr>
      <xdr:spPr>
        <a:xfrm>
          <a:off x="152400" y="10660379"/>
          <a:ext cx="7610475" cy="3208021"/>
        </a:xfrm>
        <a:prstGeom prst="rect">
          <a:avLst/>
        </a:prstGeom>
        <a:noFill/>
        <a:ln w="12700" cap="flat">
          <a:solidFill>
            <a:schemeClr val="tx1"/>
          </a:solidFill>
          <a:miter lim="400000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Ohjeita 	</a:t>
          </a:r>
          <a:r>
            <a:rPr lang="fi-FI" sz="900" b="0" i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(Esimerkin täytetystä taulukosta löydät Malli-taulukosta)</a:t>
          </a:r>
          <a:r>
            <a:rPr lang="fi-FI" sz="9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fi-FI" sz="90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Merkitse taulukkoon muuttumattomat tiedot (Nimi soluun B3, Pituus soluun K21 ja tallenna mallitiedosto). Voit halutessasi lisätä</a:t>
          </a:r>
          <a:r>
            <a:rPr lang="fi-FI" sz="9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pituuden, painon sekä päivittäisiä kommentteja. Mikäli käytät lääkitystä, kirjaa myös lääkkeen nimi ja annostelu sekä hoitotavoite.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b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Jatkossa tee merkinnät puuterivärillä korostettuihin soluihin, ohjelma laskee keskiarvot ja piirtää grafiikan sitä mukaa kuin tietoja merkitään.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vähintään 5 minuutin levon jälkeen kahdesti 1-2 minuutin välein.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Aamupaine mitataan ennen lääkkeiden ottoa klo 6-9, iltapaine klo 18-21 välisenä aikana.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Tarkemmat mittausohjeet: </a:t>
          </a:r>
          <a:r>
            <a:rPr lang="fi-FI" sz="900" b="0" i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sydan.fi/verenpaine</a:t>
          </a:r>
          <a:endParaRPr lang="fi-FI" sz="90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yläpaine = ensimmäisen mittauksen ylempi eli systolinen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alapaine = ensimmäisen mittauksen alempi eli diastolinen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pulssi = ensimmäisen mittauksen pulssi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yläpaine = jälkimmäisen mittauksen ylempi eli systolinen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alapaine = jälkimmäisen mittauksen alempi eli diastolinen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pulssi = jälkimmäisen mittauksen pulssi</a:t>
          </a:r>
        </a:p>
        <a:p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seitsemänä peräkkäisenä (tai lähekkäisenä) päivänä kaksoismittauksena aamulla ja illalla.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Jos jokin mittauskerroista jää tekemättä, jätä</a:t>
          </a:r>
          <a:r>
            <a:rPr lang="fi-FI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nämä kohdat tyhjiksi.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Tallenna kukin seurantasarja omalla tiedostonimellään (esim. Verenpaine marras 2021). Näin mallitiedosto jää ennalleen ja saat arkiston verenpainearvoistas.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Vastaanotolle tullessasi tulosta tiedoston seuranta-alue (1. sivu).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i-FI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oneCellAnchor>
  <xdr:twoCellAnchor editAs="oneCell">
    <xdr:from>
      <xdr:col>0</xdr:col>
      <xdr:colOff>47625</xdr:colOff>
      <xdr:row>3</xdr:row>
      <xdr:rowOff>97155</xdr:rowOff>
    </xdr:from>
    <xdr:to>
      <xdr:col>2</xdr:col>
      <xdr:colOff>424815</xdr:colOff>
      <xdr:row>5</xdr:row>
      <xdr:rowOff>180708</xdr:rowOff>
    </xdr:to>
    <xdr:pic>
      <xdr:nvPicPr>
        <xdr:cNvPr id="8" name="Kuva 14">
          <a:extLst>
            <a:ext uri="{FF2B5EF4-FFF2-40B4-BE49-F238E27FC236}">
              <a16:creationId xmlns:a16="http://schemas.microsoft.com/office/drawing/2014/main" id="{91AB2B80-D693-4C88-8134-51DF735E8B4F}"/>
            </a:ext>
            <a:ext uri="{147F2762-F138-4A5C-976F-8EAC2B608ADB}">
              <a16:predDERef xmlns:a16="http://schemas.microsoft.com/office/drawing/2014/main" pred="{65B3E643-07C0-44CC-90EE-3777A9024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73430"/>
          <a:ext cx="1967865" cy="483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160908</xdr:colOff>
      <xdr:row>31</xdr:row>
      <xdr:rowOff>11706</xdr:rowOff>
    </xdr:from>
    <xdr:to>
      <xdr:col>8</xdr:col>
      <xdr:colOff>676275</xdr:colOff>
      <xdr:row>44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7A2C881-D505-4515-B53E-9BC9AD466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52</xdr:row>
      <xdr:rowOff>161924</xdr:rowOff>
    </xdr:from>
    <xdr:ext cx="7610475" cy="3211007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BBDD6C25-5587-418E-984D-B61065D832B8}"/>
            </a:ext>
          </a:extLst>
        </xdr:cNvPr>
        <xdr:cNvSpPr txBox="1"/>
      </xdr:nvSpPr>
      <xdr:spPr>
        <a:xfrm>
          <a:off x="152400" y="9077324"/>
          <a:ext cx="7610475" cy="3211007"/>
        </a:xfrm>
        <a:prstGeom prst="rect">
          <a:avLst/>
        </a:prstGeom>
        <a:noFill/>
        <a:ln w="12700" cap="flat">
          <a:solidFill>
            <a:schemeClr val="tx1"/>
          </a:solidFill>
          <a:miter lim="400000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Ohjeita 	</a:t>
          </a:r>
          <a:r>
            <a:rPr lang="fi-FI" sz="900" b="0" i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(Esimerkin täytetystä taulukosta löydät Malli-taulukosta)</a:t>
          </a:r>
          <a:r>
            <a:rPr lang="fi-FI" sz="9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fi-FI" sz="90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Merkitse taulukkoon muuttumattomat tiedot (Nimi soluun B3, Pituus soluun K25 ja tallenna mallitiedosto). Voit halutessasi lisätä</a:t>
          </a:r>
          <a:r>
            <a:rPr lang="fi-FI" sz="9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pituuden, painon sekä päivittäisiä kommentteja. Mikäli käytät lääkitystä, kirjaa myös lääkkeen nimi ja annostelu sekä hoitotavoite.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b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fi-FI" sz="900" b="1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Jatkossa tee merkinnät puuterivärillä korostettuihin soluihin, ohjelma laskee keskiarvot ja piirtää grafiikan sitä mukaa kuin tietoja merkitään.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vähintään 5 minuutin levon jälkeen kahdesti 1-2 minuutin välein.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Aamupaine mitataan ennen lääkkeiden ottoa klo 6-9, iltapaine klo 18-21 välisenä aikana.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yläpaine = ensimmäisen mittauksen ylempi eli systolinen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alapaine = ensimmäisen mittauksen alempi eli diastolinen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pulssi = ensimmäisen mittauksen pulssi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yläpaine = jälkimmäisen mittauksen ylempi eli systolinen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alapaine = jälkimmäisen mittauksen alempi eli diastolinen verenpaine (mmHg)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pulssi = jälkimmäisen mittauksen pulssi</a:t>
          </a:r>
        </a:p>
        <a:p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Mittaa verenpaine seitsemänä peräkkäisenä (tai lähekkäisenä) päivänä kaksoismittauksena aamulla ja illalla.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Jos jokin mittauskerroista jää tekemättä, jätä</a:t>
          </a:r>
          <a:r>
            <a:rPr lang="fi-FI" sz="9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nämä kohdat tyhjiksi.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Tallenna kukin seurantasarja omalla tiedostonimellään (esim. Verenpaine marras 2021). Näin mallitiedosto jää ennalleen ja saat arkiston verenpainearvoistas.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lang="fi-FI" sz="9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Vastaanotolle tullessasi tulosta tiedoston seuranta-alue (1. sivu).</a:t>
          </a:r>
          <a:endParaRPr lang="fi-FI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i-FI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oneCellAnchor>
  <xdr:twoCellAnchor editAs="oneCell">
    <xdr:from>
      <xdr:col>0</xdr:col>
      <xdr:colOff>407670</xdr:colOff>
      <xdr:row>2</xdr:row>
      <xdr:rowOff>19050</xdr:rowOff>
    </xdr:from>
    <xdr:to>
      <xdr:col>2</xdr:col>
      <xdr:colOff>815340</xdr:colOff>
      <xdr:row>4</xdr:row>
      <xdr:rowOff>94983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D24D3C1D-0CE1-4397-BE5A-0AB90DFB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" y="495300"/>
          <a:ext cx="2049780" cy="47598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7"/>
  <sheetViews>
    <sheetView showGridLines="0" tabSelected="1" topLeftCell="A53" zoomScaleNormal="100" workbookViewId="0">
      <selection activeCell="G78" sqref="G78"/>
    </sheetView>
  </sheetViews>
  <sheetFormatPr defaultColWidth="6.59765625" defaultRowHeight="12.75" customHeight="1" x14ac:dyDescent="0.25"/>
  <cols>
    <col min="1" max="1" width="8.6640625" style="1" customWidth="1"/>
    <col min="2" max="2" width="8" style="1" customWidth="1"/>
    <col min="3" max="3" width="7.06640625" style="1" customWidth="1"/>
    <col min="4" max="9" width="7.796875" style="1" customWidth="1"/>
    <col min="10" max="10" width="10.06640625" style="1" customWidth="1"/>
    <col min="11" max="12" width="7.796875" style="1" customWidth="1"/>
    <col min="13" max="256" width="6.59765625" style="1" customWidth="1"/>
    <col min="257" max="16384" width="6.59765625" style="2"/>
  </cols>
  <sheetData>
    <row r="1" spans="1:12" ht="19" customHeight="1" x14ac:dyDescent="0.25"/>
    <row r="2" spans="1:12" ht="19" customHeight="1" x14ac:dyDescent="0.25"/>
    <row r="3" spans="1:12" ht="16" customHeight="1" x14ac:dyDescent="0.25"/>
    <row r="4" spans="1:12" ht="16" customHeight="1" x14ac:dyDescent="0.25"/>
    <row r="5" spans="1:12" ht="16" customHeight="1" x14ac:dyDescent="0.25"/>
    <row r="6" spans="1:12" ht="16" customHeight="1" x14ac:dyDescent="0.25"/>
    <row r="7" spans="1:12" ht="16" customHeight="1" x14ac:dyDescent="0.25"/>
    <row r="8" spans="1:12" ht="16" customHeight="1" x14ac:dyDescent="0.3">
      <c r="A8" s="3" t="s">
        <v>0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6" customHeight="1" x14ac:dyDescent="0.3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6" customHeight="1" x14ac:dyDescent="0.3">
      <c r="A10" s="6" t="str">
        <f>IF(ISBLANK(B10),"Nimi:","")</f>
        <v>Nimi:</v>
      </c>
      <c r="B10" s="53"/>
      <c r="C10" s="53"/>
      <c r="D10" s="5"/>
      <c r="E10" s="5"/>
      <c r="F10" s="5"/>
      <c r="G10" s="5"/>
      <c r="H10" s="5"/>
      <c r="I10" s="5"/>
      <c r="J10" s="5"/>
      <c r="K10" s="5"/>
      <c r="L10" s="5"/>
    </row>
    <row r="11" spans="1:12" ht="16" customHeight="1" x14ac:dyDescent="0.3">
      <c r="A11" s="6" t="str">
        <f>IF(ISBLANK(B11),"Vuosi:","")</f>
        <v>Vuosi:</v>
      </c>
      <c r="B11" s="54"/>
      <c r="C11" s="54"/>
      <c r="G11" s="5"/>
      <c r="H11" s="5"/>
      <c r="I11" s="5"/>
      <c r="J11" s="51" t="s">
        <v>1</v>
      </c>
      <c r="K11" s="52"/>
      <c r="L11" s="52"/>
    </row>
    <row r="12" spans="1:12" ht="16" customHeight="1" x14ac:dyDescent="0.25">
      <c r="A12" s="18" t="s">
        <v>2</v>
      </c>
      <c r="B12" s="18" t="s">
        <v>3</v>
      </c>
      <c r="C12" s="18" t="s">
        <v>4</v>
      </c>
      <c r="D12" s="19" t="s">
        <v>5</v>
      </c>
      <c r="E12" s="19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8" t="s">
        <v>11</v>
      </c>
      <c r="K12" s="18" t="s">
        <v>12</v>
      </c>
      <c r="L12" s="18" t="s">
        <v>13</v>
      </c>
    </row>
    <row r="13" spans="1:12" ht="16" customHeight="1" x14ac:dyDescent="0.3">
      <c r="A13" s="7" t="s">
        <v>14</v>
      </c>
      <c r="B13" s="43"/>
      <c r="C13" s="46"/>
      <c r="D13" s="44"/>
      <c r="E13" s="44"/>
      <c r="F13" s="44"/>
      <c r="G13" s="44"/>
      <c r="H13" s="44"/>
      <c r="I13" s="44"/>
      <c r="J13" s="8" t="str">
        <f>IFERROR(AVERAGE(D13,G13),"")</f>
        <v/>
      </c>
      <c r="K13" s="8" t="str">
        <f>IFERROR(AVERAGE(E13,H13),"")</f>
        <v/>
      </c>
      <c r="L13" s="8" t="str">
        <f>IFERROR(AVERAGE(F13,I13),"")</f>
        <v/>
      </c>
    </row>
    <row r="14" spans="1:12" ht="16" customHeight="1" x14ac:dyDescent="0.3">
      <c r="A14" s="7" t="s">
        <v>15</v>
      </c>
      <c r="B14" s="43" t="str">
        <f>IF(ISBLANK(B13),"",B13)</f>
        <v/>
      </c>
      <c r="C14" s="45"/>
      <c r="D14" s="44"/>
      <c r="E14" s="44"/>
      <c r="F14" s="44"/>
      <c r="G14" s="44"/>
      <c r="H14" s="44"/>
      <c r="I14" s="44"/>
      <c r="J14" s="8" t="str">
        <f t="shared" ref="J14:J26" si="0">IFERROR(AVERAGE(D14,G14),"")</f>
        <v/>
      </c>
      <c r="K14" s="8" t="str">
        <f t="shared" ref="K14:K26" si="1">IFERROR(AVERAGE(E14,H14),"")</f>
        <v/>
      </c>
      <c r="L14" s="8" t="str">
        <f t="shared" ref="L14:L26" si="2">IFERROR(AVERAGE(F14,I14),"")</f>
        <v/>
      </c>
    </row>
    <row r="15" spans="1:12" ht="16" customHeight="1" x14ac:dyDescent="0.3">
      <c r="A15" s="7" t="s">
        <v>16</v>
      </c>
      <c r="B15" s="43"/>
      <c r="C15" s="45"/>
      <c r="D15" s="44"/>
      <c r="E15" s="44"/>
      <c r="F15" s="44"/>
      <c r="G15" s="44"/>
      <c r="H15" s="44"/>
      <c r="I15" s="44"/>
      <c r="J15" s="8" t="str">
        <f t="shared" si="0"/>
        <v/>
      </c>
      <c r="K15" s="8" t="str">
        <f t="shared" si="1"/>
        <v/>
      </c>
      <c r="L15" s="8" t="str">
        <f t="shared" si="2"/>
        <v/>
      </c>
    </row>
    <row r="16" spans="1:12" ht="16" customHeight="1" x14ac:dyDescent="0.3">
      <c r="A16" s="7" t="s">
        <v>17</v>
      </c>
      <c r="B16" s="43" t="str">
        <f>IF(ISBLANK(B15),"",B15)</f>
        <v/>
      </c>
      <c r="C16" s="45" t="str">
        <f>IF(ISBLANK(C15),"",C15)</f>
        <v/>
      </c>
      <c r="D16" s="44"/>
      <c r="E16" s="44"/>
      <c r="F16" s="44"/>
      <c r="G16" s="44"/>
      <c r="H16" s="44"/>
      <c r="I16" s="44"/>
      <c r="J16" s="8" t="str">
        <f t="shared" si="0"/>
        <v/>
      </c>
      <c r="K16" s="8" t="str">
        <f t="shared" si="1"/>
        <v/>
      </c>
      <c r="L16" s="8" t="str">
        <f t="shared" si="2"/>
        <v/>
      </c>
    </row>
    <row r="17" spans="1:12" ht="16" customHeight="1" x14ac:dyDescent="0.3">
      <c r="A17" s="7" t="s">
        <v>18</v>
      </c>
      <c r="B17" s="43"/>
      <c r="C17" s="45"/>
      <c r="D17" s="44"/>
      <c r="E17" s="44"/>
      <c r="F17" s="44"/>
      <c r="G17" s="44"/>
      <c r="H17" s="44"/>
      <c r="I17" s="44"/>
      <c r="J17" s="8" t="str">
        <f t="shared" si="0"/>
        <v/>
      </c>
      <c r="K17" s="8" t="str">
        <f t="shared" si="1"/>
        <v/>
      </c>
      <c r="L17" s="8" t="str">
        <f t="shared" si="2"/>
        <v/>
      </c>
    </row>
    <row r="18" spans="1:12" ht="16" customHeight="1" x14ac:dyDescent="0.3">
      <c r="A18" s="7" t="s">
        <v>19</v>
      </c>
      <c r="B18" s="43" t="str">
        <f>IF(ISBLANK(B17),"",B17)</f>
        <v/>
      </c>
      <c r="C18" s="45" t="str">
        <f>IF(ISBLANK(C17),"",C17)</f>
        <v/>
      </c>
      <c r="D18" s="44"/>
      <c r="E18" s="44"/>
      <c r="F18" s="44"/>
      <c r="G18" s="44"/>
      <c r="H18" s="44"/>
      <c r="I18" s="44"/>
      <c r="J18" s="8" t="str">
        <f t="shared" si="0"/>
        <v/>
      </c>
      <c r="K18" s="8" t="str">
        <f t="shared" si="1"/>
        <v/>
      </c>
      <c r="L18" s="8" t="str">
        <f t="shared" si="2"/>
        <v/>
      </c>
    </row>
    <row r="19" spans="1:12" ht="16" customHeight="1" x14ac:dyDescent="0.3">
      <c r="A19" s="7" t="s">
        <v>20</v>
      </c>
      <c r="B19" s="43"/>
      <c r="C19" s="45"/>
      <c r="D19" s="44"/>
      <c r="E19" s="44"/>
      <c r="F19" s="44"/>
      <c r="G19" s="44"/>
      <c r="H19" s="44"/>
      <c r="I19" s="44"/>
      <c r="J19" s="8" t="str">
        <f t="shared" si="0"/>
        <v/>
      </c>
      <c r="K19" s="8" t="str">
        <f t="shared" si="1"/>
        <v/>
      </c>
      <c r="L19" s="8" t="str">
        <f t="shared" si="2"/>
        <v/>
      </c>
    </row>
    <row r="20" spans="1:12" ht="16.149999999999999" customHeight="1" x14ac:dyDescent="0.3">
      <c r="A20" s="7" t="s">
        <v>21</v>
      </c>
      <c r="B20" s="43" t="str">
        <f>IF(ISBLANK(B19),"",B19)</f>
        <v/>
      </c>
      <c r="C20" s="45" t="str">
        <f>IF(ISBLANK(C19),"",C19)</f>
        <v/>
      </c>
      <c r="D20" s="44"/>
      <c r="E20" s="44"/>
      <c r="F20" s="44"/>
      <c r="G20" s="44"/>
      <c r="H20" s="44"/>
      <c r="I20" s="44"/>
      <c r="J20" s="8" t="str">
        <f t="shared" si="0"/>
        <v/>
      </c>
      <c r="K20" s="8" t="str">
        <f t="shared" si="1"/>
        <v/>
      </c>
      <c r="L20" s="8" t="str">
        <f t="shared" si="2"/>
        <v/>
      </c>
    </row>
    <row r="21" spans="1:12" ht="19" customHeight="1" x14ac:dyDescent="0.3">
      <c r="A21" s="7" t="s">
        <v>22</v>
      </c>
      <c r="B21" s="43"/>
      <c r="C21" s="45"/>
      <c r="D21" s="44"/>
      <c r="E21" s="44"/>
      <c r="F21" s="44"/>
      <c r="G21" s="44"/>
      <c r="H21" s="44"/>
      <c r="I21" s="44"/>
      <c r="J21" s="8" t="str">
        <f t="shared" si="0"/>
        <v/>
      </c>
      <c r="K21" s="8" t="str">
        <f t="shared" si="1"/>
        <v/>
      </c>
      <c r="L21" s="8" t="str">
        <f t="shared" si="2"/>
        <v/>
      </c>
    </row>
    <row r="22" spans="1:12" ht="19" customHeight="1" x14ac:dyDescent="0.3">
      <c r="A22" s="7" t="s">
        <v>23</v>
      </c>
      <c r="B22" s="43" t="str">
        <f>IF(ISBLANK(B21),"",B21)</f>
        <v/>
      </c>
      <c r="C22" s="45" t="str">
        <f>IF(ISBLANK(C21),"",C21)</f>
        <v/>
      </c>
      <c r="D22" s="44"/>
      <c r="E22" s="44"/>
      <c r="F22" s="44"/>
      <c r="G22" s="44"/>
      <c r="H22" s="44"/>
      <c r="I22" s="44"/>
      <c r="J22" s="8" t="str">
        <f t="shared" si="0"/>
        <v/>
      </c>
      <c r="K22" s="8" t="str">
        <f t="shared" si="1"/>
        <v/>
      </c>
      <c r="L22" s="8" t="str">
        <f t="shared" si="2"/>
        <v/>
      </c>
    </row>
    <row r="23" spans="1:12" ht="19" customHeight="1" x14ac:dyDescent="0.3">
      <c r="A23" s="7" t="s">
        <v>24</v>
      </c>
      <c r="B23" s="43"/>
      <c r="C23" s="45"/>
      <c r="D23" s="44"/>
      <c r="E23" s="44"/>
      <c r="F23" s="44"/>
      <c r="G23" s="44"/>
      <c r="H23" s="44"/>
      <c r="I23" s="44"/>
      <c r="J23" s="8" t="str">
        <f t="shared" si="0"/>
        <v/>
      </c>
      <c r="K23" s="8" t="str">
        <f t="shared" si="1"/>
        <v/>
      </c>
      <c r="L23" s="8" t="str">
        <f t="shared" si="2"/>
        <v/>
      </c>
    </row>
    <row r="24" spans="1:12" ht="15.65" customHeight="1" x14ac:dyDescent="0.3">
      <c r="A24" s="7" t="s">
        <v>25</v>
      </c>
      <c r="B24" s="43" t="str">
        <f>IF(ISBLANK(B23),"",B23)</f>
        <v/>
      </c>
      <c r="C24" s="45" t="str">
        <f>IF(ISBLANK(C23),"",C23)</f>
        <v/>
      </c>
      <c r="D24" s="44"/>
      <c r="E24" s="44"/>
      <c r="F24" s="44"/>
      <c r="G24" s="44"/>
      <c r="H24" s="44"/>
      <c r="I24" s="44"/>
      <c r="J24" s="8" t="str">
        <f t="shared" si="0"/>
        <v/>
      </c>
      <c r="K24" s="8" t="str">
        <f t="shared" si="1"/>
        <v/>
      </c>
      <c r="L24" s="8" t="str">
        <f t="shared" si="2"/>
        <v/>
      </c>
    </row>
    <row r="25" spans="1:12" ht="16" customHeight="1" x14ac:dyDescent="0.3">
      <c r="A25" s="7" t="s">
        <v>26</v>
      </c>
      <c r="B25" s="43"/>
      <c r="C25" s="45"/>
      <c r="D25" s="44"/>
      <c r="E25" s="44"/>
      <c r="F25" s="44"/>
      <c r="G25" s="44"/>
      <c r="H25" s="44"/>
      <c r="I25" s="44"/>
      <c r="J25" s="8" t="str">
        <f t="shared" si="0"/>
        <v/>
      </c>
      <c r="K25" s="8" t="str">
        <f t="shared" si="1"/>
        <v/>
      </c>
      <c r="L25" s="8" t="str">
        <f t="shared" si="2"/>
        <v/>
      </c>
    </row>
    <row r="26" spans="1:12" ht="16" customHeight="1" x14ac:dyDescent="0.3">
      <c r="A26" s="7" t="s">
        <v>27</v>
      </c>
      <c r="B26" s="43" t="str">
        <f>IF(ISBLANK(B25),"",B25)</f>
        <v/>
      </c>
      <c r="C26" s="45" t="str">
        <f>IF(ISBLANK(C25),"",C25)</f>
        <v/>
      </c>
      <c r="D26" s="44"/>
      <c r="E26" s="44"/>
      <c r="F26" s="44"/>
      <c r="G26" s="44"/>
      <c r="H26" s="44"/>
      <c r="I26" s="44"/>
      <c r="J26" s="8" t="str">
        <f t="shared" si="0"/>
        <v/>
      </c>
      <c r="K26" s="8" t="str">
        <f t="shared" si="1"/>
        <v/>
      </c>
      <c r="L26" s="8" t="str">
        <f t="shared" si="2"/>
        <v/>
      </c>
    </row>
    <row r="27" spans="1:12" ht="16" customHeight="1" x14ac:dyDescent="0.3">
      <c r="A27" s="7"/>
      <c r="B27" s="4"/>
      <c r="C27" s="4"/>
      <c r="D27" s="4"/>
      <c r="E27" s="4"/>
      <c r="F27" s="4"/>
      <c r="G27" s="4"/>
      <c r="H27" s="4"/>
      <c r="I27" s="4"/>
      <c r="J27" s="8"/>
      <c r="K27" s="8"/>
      <c r="L27" s="8"/>
    </row>
    <row r="28" spans="1:12" ht="15.65" customHeight="1" x14ac:dyDescent="0.3">
      <c r="A28" s="9"/>
      <c r="B28" s="4"/>
      <c r="C28" s="5"/>
      <c r="D28" s="5"/>
      <c r="E28" s="5"/>
      <c r="F28" s="5"/>
      <c r="G28" s="5"/>
      <c r="H28" s="5"/>
      <c r="I28" s="23" t="s">
        <v>28</v>
      </c>
      <c r="J28" s="24" t="str">
        <f t="shared" ref="J28:L29" si="3">IFERROR(AVERAGE(D13,D15,D17,D19,D21,D23,D25,G13,G15,G17,G19,G21,G23,G25), "")</f>
        <v/>
      </c>
      <c r="K28" s="24" t="str">
        <f t="shared" si="3"/>
        <v/>
      </c>
      <c r="L28" s="25" t="str">
        <f t="shared" si="3"/>
        <v/>
      </c>
    </row>
    <row r="29" spans="1:12" ht="16" customHeight="1" x14ac:dyDescent="0.3">
      <c r="A29" s="10"/>
      <c r="B29" s="4"/>
      <c r="C29" s="5"/>
      <c r="D29" s="5"/>
      <c r="E29" s="5"/>
      <c r="G29" s="21" t="s">
        <v>1</v>
      </c>
      <c r="H29" s="9"/>
      <c r="I29" s="26" t="s">
        <v>29</v>
      </c>
      <c r="J29" s="27" t="str">
        <f t="shared" si="3"/>
        <v/>
      </c>
      <c r="K29" s="27" t="str">
        <f t="shared" si="3"/>
        <v/>
      </c>
      <c r="L29" s="28" t="str">
        <f t="shared" si="3"/>
        <v/>
      </c>
    </row>
    <row r="30" spans="1:12" ht="15.65" customHeight="1" x14ac:dyDescent="0.3">
      <c r="A30" s="10"/>
      <c r="B30" s="4"/>
      <c r="C30" s="5"/>
      <c r="D30" s="5"/>
      <c r="E30" s="5"/>
      <c r="G30" s="22" t="s">
        <v>30</v>
      </c>
      <c r="H30" s="5"/>
      <c r="I30" s="29" t="s">
        <v>31</v>
      </c>
      <c r="J30" s="30" t="str">
        <f>IFERROR(AVERAGE(J13:J26),"")</f>
        <v/>
      </c>
      <c r="K30" s="30" t="str">
        <f t="shared" ref="K30:L30" si="4">IFERROR(AVERAGE(K13:K26),"")</f>
        <v/>
      </c>
      <c r="L30" s="31" t="str">
        <f t="shared" si="4"/>
        <v/>
      </c>
    </row>
    <row r="31" spans="1:12" ht="15.65" customHeight="1" x14ac:dyDescent="0.25"/>
    <row r="32" spans="1:12" ht="15.6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.6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11" t="s">
        <v>32</v>
      </c>
      <c r="K33" s="44"/>
      <c r="L33" s="13" t="s">
        <v>33</v>
      </c>
    </row>
    <row r="34" spans="1:12" ht="15.6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11" t="s">
        <v>34</v>
      </c>
      <c r="K34" s="44"/>
      <c r="L34" s="13" t="s">
        <v>35</v>
      </c>
    </row>
    <row r="35" spans="1:12" ht="16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11" t="s">
        <v>36</v>
      </c>
      <c r="K35" s="14">
        <f>IF(OR(K34="",K33=""),0,K34/(K33/100)^2)</f>
        <v>0</v>
      </c>
      <c r="L35" s="13" t="s">
        <v>37</v>
      </c>
    </row>
    <row r="36" spans="1:12" ht="15.6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.6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15" t="s">
        <v>38</v>
      </c>
      <c r="K37" s="16"/>
      <c r="L37" s="16"/>
    </row>
    <row r="38" spans="1:12" ht="15.6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48"/>
      <c r="K38" s="49"/>
      <c r="L38" s="50"/>
    </row>
    <row r="39" spans="1:12" ht="15.6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48"/>
      <c r="K39" s="49"/>
      <c r="L39" s="50"/>
    </row>
    <row r="40" spans="1:12" ht="16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9"/>
      <c r="K40" s="9"/>
      <c r="L40" s="9"/>
    </row>
    <row r="41" spans="1:12" ht="16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9"/>
      <c r="K41" s="9"/>
      <c r="L41" s="9"/>
    </row>
    <row r="42" spans="1:12" ht="16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17" t="s">
        <v>39</v>
      </c>
      <c r="K42" s="44"/>
      <c r="L42" s="9"/>
    </row>
    <row r="43" spans="1:12" ht="16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9"/>
      <c r="K43" s="5"/>
      <c r="L43" s="5"/>
    </row>
    <row r="44" spans="1:12" ht="16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9"/>
      <c r="K44" s="9"/>
      <c r="L44" s="5"/>
    </row>
    <row r="45" spans="1:12" ht="16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6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6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6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6" customHeight="1" x14ac:dyDescent="0.3">
      <c r="A49" s="51" t="s">
        <v>40</v>
      </c>
      <c r="B49" s="51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6" customHeight="1" x14ac:dyDescent="0.3">
      <c r="A50" s="5"/>
      <c r="B50" s="47"/>
      <c r="C50" s="47"/>
      <c r="D50" s="47"/>
      <c r="E50" s="47"/>
      <c r="F50" s="47"/>
      <c r="G50" s="47"/>
      <c r="H50" s="47"/>
      <c r="I50" s="47"/>
      <c r="J50" s="47"/>
      <c r="K50" s="5"/>
      <c r="L50" s="5"/>
    </row>
    <row r="51" spans="1:12" ht="16" customHeight="1" x14ac:dyDescent="0.3">
      <c r="A51" s="13"/>
      <c r="B51" s="47"/>
      <c r="C51" s="47"/>
      <c r="D51" s="47"/>
      <c r="E51" s="47"/>
      <c r="F51" s="47"/>
      <c r="G51" s="47"/>
      <c r="H51" s="47"/>
      <c r="I51" s="47"/>
      <c r="J51" s="47"/>
      <c r="K51" s="5"/>
      <c r="L51" s="5"/>
    </row>
    <row r="52" spans="1:12" ht="16" customHeight="1" x14ac:dyDescent="0.3">
      <c r="A52" s="13"/>
      <c r="B52" s="47"/>
      <c r="C52" s="47"/>
      <c r="D52" s="47"/>
      <c r="E52" s="47"/>
      <c r="F52" s="47"/>
      <c r="G52" s="47"/>
      <c r="H52" s="47"/>
      <c r="I52" s="47"/>
      <c r="J52" s="47"/>
      <c r="K52" s="5"/>
      <c r="L52" s="5"/>
    </row>
    <row r="53" spans="1:12" ht="16" customHeight="1" x14ac:dyDescent="0.3">
      <c r="A53" s="13"/>
      <c r="B53" s="47"/>
      <c r="C53" s="47"/>
      <c r="D53" s="47"/>
      <c r="E53" s="47"/>
      <c r="F53" s="47"/>
      <c r="G53" s="47"/>
      <c r="H53" s="47"/>
      <c r="I53" s="47"/>
      <c r="J53" s="47"/>
      <c r="K53" s="5"/>
      <c r="L53" s="5"/>
    </row>
    <row r="54" spans="1:12" ht="15.65" customHeight="1" x14ac:dyDescent="0.3">
      <c r="A54" s="13"/>
      <c r="B54" s="47"/>
      <c r="C54" s="47"/>
      <c r="D54" s="47"/>
      <c r="E54" s="47"/>
      <c r="F54" s="47"/>
      <c r="G54" s="47"/>
      <c r="H54" s="47"/>
      <c r="I54" s="47"/>
      <c r="J54" s="47"/>
      <c r="K54" s="5"/>
      <c r="L54" s="5"/>
    </row>
    <row r="55" spans="1:12" ht="16" customHeight="1" x14ac:dyDescent="0.3">
      <c r="A55" s="13"/>
      <c r="B55" s="47"/>
      <c r="C55" s="47"/>
      <c r="D55" s="47"/>
      <c r="E55" s="47"/>
      <c r="F55" s="47"/>
      <c r="G55" s="47"/>
      <c r="H55" s="47"/>
      <c r="I55" s="47"/>
      <c r="J55" s="47"/>
      <c r="K55" s="5"/>
      <c r="L55" s="5"/>
    </row>
    <row r="56" spans="1:12" ht="16" customHeight="1" x14ac:dyDescent="0.3">
      <c r="A56" s="1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6" customHeight="1" x14ac:dyDescent="0.3">
      <c r="A57" s="1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 customHeight="1" x14ac:dyDescent="0.3">
      <c r="A58" s="1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 customHeight="1" x14ac:dyDescent="0.3">
      <c r="A59" s="1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 customHeight="1" x14ac:dyDescent="0.3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 customHeight="1" x14ac:dyDescent="0.3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 customHeight="1" x14ac:dyDescent="0.3">
      <c r="A63" s="1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 customHeight="1" x14ac:dyDescent="0.3">
      <c r="A64" s="1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 customHeight="1" x14ac:dyDescent="0.3">
      <c r="A65" s="1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 customHeight="1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 customHeigh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 customHeigh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 customHeigh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L69" s="13"/>
    </row>
    <row r="70" spans="1:12" ht="12.75" customHeigh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 customHeigh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 customHeigh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 customHeight="1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 customHeigh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 customHeigh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 customHeight="1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 customHeight="1" x14ac:dyDescent="0.3">
      <c r="A77" s="20" t="s">
        <v>51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mergeCells count="12">
    <mergeCell ref="J11:L11"/>
    <mergeCell ref="B10:C10"/>
    <mergeCell ref="B11:C11"/>
    <mergeCell ref="A49:B49"/>
    <mergeCell ref="B55:J55"/>
    <mergeCell ref="J38:L38"/>
    <mergeCell ref="J39:L39"/>
    <mergeCell ref="B50:J50"/>
    <mergeCell ref="B51:J51"/>
    <mergeCell ref="B52:J52"/>
    <mergeCell ref="B53:J53"/>
    <mergeCell ref="B54:J54"/>
  </mergeCells>
  <dataValidations count="6">
    <dataValidation allowBlank="1" showInputMessage="1" showErrorMessage="1" promptTitle="1. yläpaine" prompt=" = ensimmäisen mittauksen ylempi eli systolinen verenpaine (mmHg)" sqref="D12" xr:uid="{7BD12973-97FF-4CBB-AC38-7DC6E217DBA3}"/>
    <dataValidation allowBlank="1" showInputMessage="1" showErrorMessage="1" promptTitle="2. pulssi" prompt="= jälkimmäisen mittauksen pulssi" sqref="I12" xr:uid="{BCFB6B84-088B-43F4-A177-8AD5D0757832}"/>
    <dataValidation allowBlank="1" showInputMessage="1" showErrorMessage="1" promptTitle="2. alapaine" prompt="= jälkimmäisen mittauksen alempi eli diastolinen verenpaine (mmHg)_x000a_" sqref="H12" xr:uid="{C3558F40-2490-4EDC-8FD6-1D5F40400AD9}"/>
    <dataValidation allowBlank="1" showInputMessage="1" showErrorMessage="1" promptTitle="2. yläpaine" prompt="= jälkimmäisen mittauksen ylempi eli systolinen verenpaine (mmHg)" sqref="G12" xr:uid="{463898BA-46FE-4117-8E3D-5D8F20A0FEE0}"/>
    <dataValidation allowBlank="1" showInputMessage="1" showErrorMessage="1" promptTitle="1. pulssi" prompt="= ensimmäisen mittauksen pulssi" sqref="F12" xr:uid="{86EBDD6C-42D6-41E9-8725-B56984AC35F1}"/>
    <dataValidation allowBlank="1" showInputMessage="1" showErrorMessage="1" promptTitle="1. alapaine" prompt="= ensimmäisen mittauksen alempi eli diastolinen verenpaine (mmHg)_x000a_" sqref="E12" xr:uid="{506D72EF-1A77-4F50-88F6-E7FDF3C3E872}"/>
  </dataValidations>
  <pageMargins left="0.75" right="0.75" top="1" bottom="1" header="0.5" footer="0.5"/>
  <pageSetup orientation="portrait"/>
  <headerFooter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B584-B742-45AC-A1F7-8AA4F4FCDDB8}">
  <dimension ref="A1:IV144"/>
  <sheetViews>
    <sheetView showGridLines="0" topLeftCell="A25" workbookViewId="0">
      <selection activeCell="J30" sqref="J30"/>
    </sheetView>
  </sheetViews>
  <sheetFormatPr defaultColWidth="6.59765625" defaultRowHeight="12.75" customHeight="1" x14ac:dyDescent="0.25"/>
  <cols>
    <col min="1" max="1" width="8.6640625" style="1" customWidth="1"/>
    <col min="2" max="2" width="8" style="1" customWidth="1"/>
    <col min="3" max="3" width="8.59765625" style="1" customWidth="1"/>
    <col min="4" max="9" width="7.796875" style="1" customWidth="1"/>
    <col min="10" max="10" width="10.06640625" style="1" customWidth="1"/>
    <col min="11" max="12" width="7.796875" style="1" customWidth="1"/>
    <col min="13" max="256" width="6.59765625" style="1" customWidth="1"/>
    <col min="257" max="16384" width="6.59765625" style="2"/>
  </cols>
  <sheetData>
    <row r="1" spans="1:12" ht="19" customHeight="1" x14ac:dyDescent="0.25"/>
    <row r="2" spans="1:12" ht="19" customHeight="1" x14ac:dyDescent="0.25"/>
    <row r="3" spans="1:12" ht="16" customHeight="1" x14ac:dyDescent="0.25"/>
    <row r="4" spans="1:12" ht="16" customHeight="1" x14ac:dyDescent="0.25"/>
    <row r="5" spans="1:12" ht="16" customHeight="1" x14ac:dyDescent="0.25"/>
    <row r="6" spans="1:12" ht="16" customHeight="1" x14ac:dyDescent="0.25"/>
    <row r="7" spans="1:12" ht="16" customHeight="1" x14ac:dyDescent="0.25"/>
    <row r="8" spans="1:12" ht="16" customHeight="1" x14ac:dyDescent="0.3">
      <c r="A8" s="3" t="s">
        <v>0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6" customHeight="1" x14ac:dyDescent="0.3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6" customHeight="1" x14ac:dyDescent="0.3">
      <c r="A10" s="6" t="str">
        <f>IF(ISBLANK(B10),"Nimi:","")</f>
        <v/>
      </c>
      <c r="B10" s="59" t="s">
        <v>42</v>
      </c>
      <c r="C10" s="59"/>
      <c r="D10" s="5"/>
      <c r="E10" s="5"/>
      <c r="F10" s="5"/>
      <c r="G10" s="5"/>
      <c r="H10" s="5"/>
      <c r="I10" s="5"/>
      <c r="J10" s="5"/>
      <c r="K10" s="5"/>
      <c r="L10" s="5"/>
    </row>
    <row r="11" spans="1:12" ht="16" customHeight="1" x14ac:dyDescent="0.3">
      <c r="A11" s="6" t="str">
        <f>IF(ISBLANK(B11),"Kuukausi:","")</f>
        <v/>
      </c>
      <c r="B11" s="59" t="s">
        <v>43</v>
      </c>
      <c r="C11" s="59"/>
      <c r="D11" s="6" t="str">
        <f>IF(ISBLANK(E11),"Vuosi:","")</f>
        <v/>
      </c>
      <c r="E11" s="59">
        <v>2021</v>
      </c>
      <c r="F11" s="59"/>
      <c r="G11" s="5"/>
      <c r="H11" s="5"/>
      <c r="I11" s="5"/>
      <c r="J11" s="51" t="s">
        <v>1</v>
      </c>
      <c r="K11" s="52"/>
      <c r="L11" s="52"/>
    </row>
    <row r="12" spans="1:12" ht="16" customHeight="1" x14ac:dyDescent="0.25">
      <c r="A12" s="18" t="s">
        <v>2</v>
      </c>
      <c r="B12" s="18" t="s">
        <v>3</v>
      </c>
      <c r="C12" s="18" t="s">
        <v>4</v>
      </c>
      <c r="D12" s="19" t="s">
        <v>5</v>
      </c>
      <c r="E12" s="19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8" t="s">
        <v>11</v>
      </c>
      <c r="K12" s="18" t="s">
        <v>12</v>
      </c>
      <c r="L12" s="18" t="s">
        <v>13</v>
      </c>
    </row>
    <row r="13" spans="1:12" ht="16" customHeight="1" x14ac:dyDescent="0.3">
      <c r="A13" s="7" t="s">
        <v>14</v>
      </c>
      <c r="B13" s="33" t="s">
        <v>44</v>
      </c>
      <c r="C13" s="34">
        <v>44535</v>
      </c>
      <c r="D13" s="35">
        <v>162</v>
      </c>
      <c r="E13" s="35">
        <v>89</v>
      </c>
      <c r="F13" s="35">
        <v>70</v>
      </c>
      <c r="G13" s="35">
        <v>158</v>
      </c>
      <c r="H13" s="35">
        <v>88</v>
      </c>
      <c r="I13" s="35">
        <v>72</v>
      </c>
      <c r="J13" s="32">
        <f>IFERROR(AVERAGE(D13,G13),"")</f>
        <v>160</v>
      </c>
      <c r="K13" s="32">
        <f>IFERROR(AVERAGE(E13,H13),"")</f>
        <v>88.5</v>
      </c>
      <c r="L13" s="32">
        <f>IFERROR(AVERAGE(F13,I13),"")</f>
        <v>71</v>
      </c>
    </row>
    <row r="14" spans="1:12" ht="16" customHeight="1" x14ac:dyDescent="0.3">
      <c r="A14" s="7" t="s">
        <v>15</v>
      </c>
      <c r="B14" s="33" t="str">
        <f>IF(ISBLANK(B13),"",B13)</f>
        <v>su</v>
      </c>
      <c r="C14" s="36">
        <f>IF(ISBLANK(C13),"",C13)</f>
        <v>44535</v>
      </c>
      <c r="D14" s="35">
        <v>165</v>
      </c>
      <c r="E14" s="35">
        <v>95</v>
      </c>
      <c r="F14" s="35">
        <v>75</v>
      </c>
      <c r="G14" s="35">
        <v>160</v>
      </c>
      <c r="H14" s="35">
        <v>93</v>
      </c>
      <c r="I14" s="35">
        <v>74</v>
      </c>
      <c r="J14" s="32">
        <f t="shared" ref="J14:L26" si="0">IFERROR(AVERAGE(D14,G14),"")</f>
        <v>162.5</v>
      </c>
      <c r="K14" s="32">
        <f t="shared" si="0"/>
        <v>94</v>
      </c>
      <c r="L14" s="32">
        <f t="shared" si="0"/>
        <v>74.5</v>
      </c>
    </row>
    <row r="15" spans="1:12" ht="16" customHeight="1" x14ac:dyDescent="0.3">
      <c r="A15" s="7" t="s">
        <v>16</v>
      </c>
      <c r="B15" s="33" t="s">
        <v>45</v>
      </c>
      <c r="C15" s="36">
        <v>44536</v>
      </c>
      <c r="D15" s="35">
        <v>174</v>
      </c>
      <c r="E15" s="35">
        <v>97</v>
      </c>
      <c r="F15" s="35">
        <v>84</v>
      </c>
      <c r="G15" s="35">
        <v>169</v>
      </c>
      <c r="H15" s="35">
        <v>92</v>
      </c>
      <c r="I15" s="35">
        <v>80</v>
      </c>
      <c r="J15" s="32">
        <f t="shared" si="0"/>
        <v>171.5</v>
      </c>
      <c r="K15" s="32">
        <f t="shared" si="0"/>
        <v>94.5</v>
      </c>
      <c r="L15" s="32">
        <f t="shared" si="0"/>
        <v>82</v>
      </c>
    </row>
    <row r="16" spans="1:12" ht="16" customHeight="1" x14ac:dyDescent="0.3">
      <c r="A16" s="7" t="s">
        <v>17</v>
      </c>
      <c r="B16" s="33" t="str">
        <f>IF(ISBLANK(B15),"",B15)</f>
        <v>ma</v>
      </c>
      <c r="C16" s="36">
        <f>IF(ISBLANK(C15),"",C15)</f>
        <v>44536</v>
      </c>
      <c r="D16" s="35">
        <v>155</v>
      </c>
      <c r="E16" s="35">
        <v>99</v>
      </c>
      <c r="F16" s="35">
        <v>69</v>
      </c>
      <c r="G16" s="35">
        <v>155</v>
      </c>
      <c r="H16" s="35">
        <v>95</v>
      </c>
      <c r="I16" s="35">
        <v>66</v>
      </c>
      <c r="J16" s="32">
        <f t="shared" si="0"/>
        <v>155</v>
      </c>
      <c r="K16" s="32">
        <f t="shared" si="0"/>
        <v>97</v>
      </c>
      <c r="L16" s="32">
        <f t="shared" si="0"/>
        <v>67.5</v>
      </c>
    </row>
    <row r="17" spans="1:12" ht="16" customHeight="1" x14ac:dyDescent="0.3">
      <c r="A17" s="7" t="s">
        <v>18</v>
      </c>
      <c r="B17" s="33" t="s">
        <v>46</v>
      </c>
      <c r="C17" s="36">
        <v>44537</v>
      </c>
      <c r="D17" s="35">
        <v>183</v>
      </c>
      <c r="E17" s="35">
        <v>88</v>
      </c>
      <c r="F17" s="35">
        <v>68</v>
      </c>
      <c r="G17" s="35">
        <v>170</v>
      </c>
      <c r="H17" s="35">
        <v>88</v>
      </c>
      <c r="I17" s="35">
        <v>66</v>
      </c>
      <c r="J17" s="32">
        <f t="shared" si="0"/>
        <v>176.5</v>
      </c>
      <c r="K17" s="32">
        <f t="shared" si="0"/>
        <v>88</v>
      </c>
      <c r="L17" s="32">
        <f t="shared" si="0"/>
        <v>67</v>
      </c>
    </row>
    <row r="18" spans="1:12" ht="16" customHeight="1" x14ac:dyDescent="0.3">
      <c r="A18" s="7" t="s">
        <v>19</v>
      </c>
      <c r="B18" s="33" t="str">
        <f>IF(ISBLANK(B17),"",B17)</f>
        <v>ti</v>
      </c>
      <c r="C18" s="36">
        <f>IF(ISBLANK(C17),"",C17)</f>
        <v>44537</v>
      </c>
      <c r="D18" s="35">
        <v>149</v>
      </c>
      <c r="E18" s="35">
        <v>101</v>
      </c>
      <c r="F18" s="35">
        <v>68</v>
      </c>
      <c r="G18" s="35">
        <v>152</v>
      </c>
      <c r="H18" s="35">
        <v>100</v>
      </c>
      <c r="I18" s="35">
        <v>64</v>
      </c>
      <c r="J18" s="32">
        <f t="shared" si="0"/>
        <v>150.5</v>
      </c>
      <c r="K18" s="32">
        <f t="shared" si="0"/>
        <v>100.5</v>
      </c>
      <c r="L18" s="32">
        <f t="shared" si="0"/>
        <v>66</v>
      </c>
    </row>
    <row r="19" spans="1:12" ht="16" customHeight="1" x14ac:dyDescent="0.3">
      <c r="A19" s="7" t="s">
        <v>20</v>
      </c>
      <c r="B19" s="33" t="s">
        <v>47</v>
      </c>
      <c r="C19" s="36">
        <v>44538</v>
      </c>
      <c r="D19" s="35">
        <v>158</v>
      </c>
      <c r="E19" s="35">
        <v>105</v>
      </c>
      <c r="F19" s="35">
        <v>74</v>
      </c>
      <c r="G19" s="35">
        <v>158</v>
      </c>
      <c r="H19" s="35">
        <v>102</v>
      </c>
      <c r="I19" s="35">
        <v>70</v>
      </c>
      <c r="J19" s="32">
        <f t="shared" si="0"/>
        <v>158</v>
      </c>
      <c r="K19" s="32">
        <f t="shared" si="0"/>
        <v>103.5</v>
      </c>
      <c r="L19" s="32">
        <f t="shared" si="0"/>
        <v>72</v>
      </c>
    </row>
    <row r="20" spans="1:12" ht="16.899999999999999" customHeight="1" x14ac:dyDescent="0.3">
      <c r="A20" s="7" t="s">
        <v>21</v>
      </c>
      <c r="B20" s="33" t="str">
        <f>IF(ISBLANK(B19),"",B19)</f>
        <v>ke</v>
      </c>
      <c r="C20" s="36">
        <f>IF(ISBLANK(C19),"",C19)</f>
        <v>44538</v>
      </c>
      <c r="D20" s="35">
        <v>166</v>
      </c>
      <c r="E20" s="35">
        <v>85</v>
      </c>
      <c r="F20" s="35">
        <v>85</v>
      </c>
      <c r="G20" s="35">
        <v>164</v>
      </c>
      <c r="H20" s="35">
        <v>87</v>
      </c>
      <c r="I20" s="35">
        <v>82</v>
      </c>
      <c r="J20" s="32">
        <f t="shared" si="0"/>
        <v>165</v>
      </c>
      <c r="K20" s="32">
        <f t="shared" si="0"/>
        <v>86</v>
      </c>
      <c r="L20" s="32">
        <f t="shared" si="0"/>
        <v>83.5</v>
      </c>
    </row>
    <row r="21" spans="1:12" ht="19" customHeight="1" x14ac:dyDescent="0.3">
      <c r="A21" s="7" t="s">
        <v>22</v>
      </c>
      <c r="B21" s="33" t="s">
        <v>48</v>
      </c>
      <c r="C21" s="36">
        <v>44539</v>
      </c>
      <c r="D21" s="35">
        <v>177</v>
      </c>
      <c r="E21" s="35">
        <v>96</v>
      </c>
      <c r="F21" s="35">
        <v>88</v>
      </c>
      <c r="G21" s="35">
        <v>175</v>
      </c>
      <c r="H21" s="35">
        <v>92</v>
      </c>
      <c r="I21" s="35">
        <v>80</v>
      </c>
      <c r="J21" s="32">
        <f t="shared" si="0"/>
        <v>176</v>
      </c>
      <c r="K21" s="32">
        <f t="shared" si="0"/>
        <v>94</v>
      </c>
      <c r="L21" s="32">
        <f t="shared" si="0"/>
        <v>84</v>
      </c>
    </row>
    <row r="22" spans="1:12" ht="19" customHeight="1" x14ac:dyDescent="0.3">
      <c r="A22" s="7" t="s">
        <v>23</v>
      </c>
      <c r="B22" s="33" t="str">
        <f>IF(ISBLANK(B21),"",B21)</f>
        <v>to</v>
      </c>
      <c r="C22" s="36">
        <f>IF(ISBLANK(C21),"",C21)</f>
        <v>44539</v>
      </c>
      <c r="D22" s="35">
        <v>148</v>
      </c>
      <c r="E22" s="35">
        <v>94</v>
      </c>
      <c r="F22" s="35">
        <v>66</v>
      </c>
      <c r="G22" s="35">
        <v>152</v>
      </c>
      <c r="H22" s="35">
        <v>90</v>
      </c>
      <c r="I22" s="35">
        <v>74</v>
      </c>
      <c r="J22" s="32">
        <f t="shared" si="0"/>
        <v>150</v>
      </c>
      <c r="K22" s="32">
        <f t="shared" si="0"/>
        <v>92</v>
      </c>
      <c r="L22" s="32">
        <f t="shared" si="0"/>
        <v>70</v>
      </c>
    </row>
    <row r="23" spans="1:12" ht="19" customHeight="1" x14ac:dyDescent="0.3">
      <c r="A23" s="7" t="s">
        <v>24</v>
      </c>
      <c r="B23" s="33" t="s">
        <v>49</v>
      </c>
      <c r="C23" s="36">
        <v>44540</v>
      </c>
      <c r="D23" s="35">
        <v>187</v>
      </c>
      <c r="E23" s="35">
        <v>100</v>
      </c>
      <c r="F23" s="35">
        <v>73</v>
      </c>
      <c r="G23" s="35">
        <v>180</v>
      </c>
      <c r="H23" s="35">
        <v>89</v>
      </c>
      <c r="I23" s="35">
        <v>70</v>
      </c>
      <c r="J23" s="32">
        <f t="shared" si="0"/>
        <v>183.5</v>
      </c>
      <c r="K23" s="32">
        <f t="shared" si="0"/>
        <v>94.5</v>
      </c>
      <c r="L23" s="32">
        <f t="shared" si="0"/>
        <v>71.5</v>
      </c>
    </row>
    <row r="24" spans="1:12" ht="15.65" customHeight="1" x14ac:dyDescent="0.3">
      <c r="A24" s="7" t="s">
        <v>25</v>
      </c>
      <c r="B24" s="33" t="str">
        <f>IF(ISBLANK(B23),"",B23)</f>
        <v>pe</v>
      </c>
      <c r="C24" s="36">
        <f>IF(ISBLANK(C23),"",C23)</f>
        <v>44540</v>
      </c>
      <c r="D24" s="35">
        <v>157</v>
      </c>
      <c r="E24" s="35">
        <v>79</v>
      </c>
      <c r="F24" s="35">
        <v>80</v>
      </c>
      <c r="G24" s="35">
        <v>150</v>
      </c>
      <c r="H24" s="35">
        <v>81</v>
      </c>
      <c r="I24" s="35">
        <v>78</v>
      </c>
      <c r="J24" s="32">
        <f t="shared" si="0"/>
        <v>153.5</v>
      </c>
      <c r="K24" s="32">
        <f t="shared" si="0"/>
        <v>80</v>
      </c>
      <c r="L24" s="32">
        <f t="shared" si="0"/>
        <v>79</v>
      </c>
    </row>
    <row r="25" spans="1:12" ht="16" customHeight="1" x14ac:dyDescent="0.3">
      <c r="A25" s="7" t="s">
        <v>26</v>
      </c>
      <c r="B25" s="33" t="s">
        <v>50</v>
      </c>
      <c r="C25" s="36">
        <v>44541</v>
      </c>
      <c r="D25" s="35">
        <v>160</v>
      </c>
      <c r="E25" s="35">
        <v>89</v>
      </c>
      <c r="F25" s="35">
        <v>74</v>
      </c>
      <c r="G25" s="35">
        <v>157</v>
      </c>
      <c r="H25" s="35">
        <v>84</v>
      </c>
      <c r="I25" s="35">
        <v>72</v>
      </c>
      <c r="J25" s="32">
        <f t="shared" si="0"/>
        <v>158.5</v>
      </c>
      <c r="K25" s="32">
        <f t="shared" si="0"/>
        <v>86.5</v>
      </c>
      <c r="L25" s="32">
        <f t="shared" si="0"/>
        <v>73</v>
      </c>
    </row>
    <row r="26" spans="1:12" ht="16" customHeight="1" x14ac:dyDescent="0.3">
      <c r="A26" s="7" t="s">
        <v>27</v>
      </c>
      <c r="B26" s="33" t="str">
        <f>IF(ISBLANK(B25),"",B25)</f>
        <v>la</v>
      </c>
      <c r="C26" s="36">
        <f>IF(ISBLANK(C25),"",C25)</f>
        <v>44541</v>
      </c>
      <c r="D26" s="35">
        <v>170</v>
      </c>
      <c r="E26" s="35">
        <v>90</v>
      </c>
      <c r="F26" s="35">
        <v>90</v>
      </c>
      <c r="G26" s="35">
        <v>165</v>
      </c>
      <c r="H26" s="35">
        <v>91</v>
      </c>
      <c r="I26" s="35">
        <v>88</v>
      </c>
      <c r="J26" s="32">
        <f t="shared" si="0"/>
        <v>167.5</v>
      </c>
      <c r="K26" s="32">
        <f t="shared" si="0"/>
        <v>90.5</v>
      </c>
      <c r="L26" s="32">
        <f t="shared" si="0"/>
        <v>89</v>
      </c>
    </row>
    <row r="27" spans="1:12" ht="16" customHeight="1" x14ac:dyDescent="0.3">
      <c r="A27" s="7"/>
      <c r="B27" s="4"/>
      <c r="C27" s="4"/>
      <c r="D27" s="4"/>
      <c r="E27" s="4"/>
      <c r="F27" s="4"/>
      <c r="G27" s="4"/>
      <c r="H27" s="4"/>
      <c r="I27" s="4"/>
      <c r="J27" s="8"/>
      <c r="K27" s="8"/>
      <c r="L27" s="8"/>
    </row>
    <row r="28" spans="1:12" ht="15.65" customHeight="1" x14ac:dyDescent="0.3">
      <c r="A28" s="9"/>
      <c r="B28" s="4"/>
      <c r="C28" s="5"/>
      <c r="D28" s="5"/>
      <c r="E28" s="5"/>
      <c r="F28" s="5"/>
      <c r="G28" s="5"/>
      <c r="H28" s="5"/>
      <c r="I28" s="23" t="s">
        <v>28</v>
      </c>
      <c r="J28" s="37">
        <f t="shared" ref="J28:L29" si="1">IFERROR(AVERAGE(D13,D15,D17,D19,D21,D23,D25,G13,G15,G17,G19,G21,G23,G25), "")</f>
        <v>169.14285714285714</v>
      </c>
      <c r="K28" s="37">
        <f t="shared" si="1"/>
        <v>92.785714285714292</v>
      </c>
      <c r="L28" s="38">
        <f t="shared" si="1"/>
        <v>74.357142857142861</v>
      </c>
    </row>
    <row r="29" spans="1:12" ht="16" customHeight="1" x14ac:dyDescent="0.3">
      <c r="A29" s="10"/>
      <c r="B29" s="4"/>
      <c r="C29" s="5"/>
      <c r="D29" s="5"/>
      <c r="E29" s="5"/>
      <c r="F29" s="21"/>
      <c r="G29" s="21" t="s">
        <v>1</v>
      </c>
      <c r="H29" s="9"/>
      <c r="I29" s="26" t="s">
        <v>29</v>
      </c>
      <c r="J29" s="39">
        <f t="shared" si="1"/>
        <v>157.71428571428572</v>
      </c>
      <c r="K29" s="39">
        <f t="shared" si="1"/>
        <v>91.428571428571431</v>
      </c>
      <c r="L29" s="40">
        <f t="shared" si="1"/>
        <v>75.642857142857139</v>
      </c>
    </row>
    <row r="30" spans="1:12" ht="15.65" customHeight="1" x14ac:dyDescent="0.3">
      <c r="A30" s="10"/>
      <c r="B30" s="4"/>
      <c r="C30" s="5"/>
      <c r="D30" s="5"/>
      <c r="E30" s="5"/>
      <c r="F30" s="22"/>
      <c r="G30" s="22" t="s">
        <v>30</v>
      </c>
      <c r="H30" s="5"/>
      <c r="I30" s="29" t="s">
        <v>31</v>
      </c>
      <c r="J30" s="41">
        <f>IFERROR(AVERAGE(J13:J26),"")</f>
        <v>163.42857142857142</v>
      </c>
      <c r="K30" s="41">
        <f t="shared" ref="K30:L30" si="2">IFERROR(AVERAGE(K13:K26),"")</f>
        <v>92.107142857142861</v>
      </c>
      <c r="L30" s="42">
        <f t="shared" si="2"/>
        <v>75</v>
      </c>
    </row>
    <row r="31" spans="1:12" ht="15.65" customHeight="1" x14ac:dyDescent="0.25"/>
    <row r="32" spans="1:12" ht="15.6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.6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11" t="s">
        <v>32</v>
      </c>
      <c r="K33" s="12">
        <v>162</v>
      </c>
      <c r="L33" s="13" t="s">
        <v>33</v>
      </c>
    </row>
    <row r="34" spans="1:12" ht="15.6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11" t="s">
        <v>34</v>
      </c>
      <c r="K34" s="12">
        <v>82</v>
      </c>
      <c r="L34" s="13" t="s">
        <v>35</v>
      </c>
    </row>
    <row r="35" spans="1:12" ht="16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11" t="s">
        <v>36</v>
      </c>
      <c r="K35" s="14">
        <f>IF(OR(K34="",K33=""),0,K34/(K33/100)^2)</f>
        <v>31.245237006553872</v>
      </c>
      <c r="L35" s="13" t="s">
        <v>37</v>
      </c>
    </row>
    <row r="36" spans="1:12" ht="15.65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.6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15" t="s">
        <v>38</v>
      </c>
      <c r="K37" s="16"/>
      <c r="L37" s="16"/>
    </row>
    <row r="38" spans="1:12" ht="15.6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6"/>
      <c r="K38" s="57"/>
      <c r="L38" s="58"/>
    </row>
    <row r="39" spans="1:12" ht="15.6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6"/>
      <c r="K39" s="57"/>
      <c r="L39" s="58"/>
    </row>
    <row r="40" spans="1:12" ht="16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9"/>
      <c r="K40" s="9"/>
      <c r="L40" s="9"/>
    </row>
    <row r="41" spans="1:12" ht="16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9"/>
      <c r="K41" s="9"/>
      <c r="L41" s="9"/>
    </row>
    <row r="42" spans="1:12" ht="16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17" t="s">
        <v>39</v>
      </c>
      <c r="K42" s="12"/>
      <c r="L42" s="9"/>
    </row>
    <row r="43" spans="1:12" ht="16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9"/>
      <c r="K43" s="5"/>
      <c r="L43" s="5"/>
    </row>
    <row r="44" spans="1:12" ht="16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9"/>
      <c r="K44" s="9"/>
      <c r="L44" s="5"/>
    </row>
    <row r="45" spans="1:12" ht="16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6" customHeight="1" x14ac:dyDescent="0.3">
      <c r="A46" s="55" t="s">
        <v>40</v>
      </c>
      <c r="B46" s="5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6" customHeight="1" x14ac:dyDescent="0.3">
      <c r="A47" s="5"/>
      <c r="B47" s="47"/>
      <c r="C47" s="47"/>
      <c r="D47" s="47"/>
      <c r="E47" s="47"/>
      <c r="F47" s="47"/>
      <c r="G47" s="47"/>
      <c r="H47" s="47"/>
      <c r="I47" s="47"/>
      <c r="J47" s="47"/>
      <c r="K47" s="5"/>
      <c r="L47" s="5"/>
    </row>
    <row r="48" spans="1:12" ht="16" customHeight="1" x14ac:dyDescent="0.3">
      <c r="A48" s="13"/>
      <c r="B48" s="47"/>
      <c r="C48" s="47"/>
      <c r="D48" s="47"/>
      <c r="E48" s="47"/>
      <c r="F48" s="47"/>
      <c r="G48" s="47"/>
      <c r="H48" s="47"/>
      <c r="I48" s="47"/>
      <c r="J48" s="47"/>
      <c r="K48" s="5"/>
      <c r="L48" s="5"/>
    </row>
    <row r="49" spans="1:12" ht="16" customHeight="1" x14ac:dyDescent="0.3">
      <c r="A49" s="13"/>
      <c r="B49" s="47"/>
      <c r="C49" s="47"/>
      <c r="D49" s="47"/>
      <c r="E49" s="47"/>
      <c r="F49" s="47"/>
      <c r="G49" s="47"/>
      <c r="H49" s="47"/>
      <c r="I49" s="47"/>
      <c r="J49" s="47"/>
      <c r="K49" s="5"/>
      <c r="L49" s="5"/>
    </row>
    <row r="50" spans="1:12" ht="16" customHeight="1" x14ac:dyDescent="0.3">
      <c r="A50" s="13"/>
      <c r="B50" s="47"/>
      <c r="C50" s="47"/>
      <c r="D50" s="47"/>
      <c r="E50" s="47"/>
      <c r="F50" s="47"/>
      <c r="G50" s="47"/>
      <c r="H50" s="47"/>
      <c r="I50" s="47"/>
      <c r="J50" s="47"/>
      <c r="K50" s="5"/>
      <c r="L50" s="5"/>
    </row>
    <row r="51" spans="1:12" ht="15.65" customHeight="1" x14ac:dyDescent="0.3">
      <c r="A51" s="13"/>
      <c r="B51" s="47"/>
      <c r="C51" s="47"/>
      <c r="D51" s="47"/>
      <c r="E51" s="47"/>
      <c r="F51" s="47"/>
      <c r="G51" s="47"/>
      <c r="H51" s="47"/>
      <c r="I51" s="47"/>
      <c r="J51" s="47"/>
      <c r="K51" s="5"/>
      <c r="L51" s="5"/>
    </row>
    <row r="52" spans="1:12" ht="16" customHeight="1" x14ac:dyDescent="0.3">
      <c r="A52" s="13"/>
      <c r="B52" s="47"/>
      <c r="C52" s="47"/>
      <c r="D52" s="47"/>
      <c r="E52" s="47"/>
      <c r="F52" s="47"/>
      <c r="G52" s="47"/>
      <c r="H52" s="47"/>
      <c r="I52" s="47"/>
      <c r="J52" s="47"/>
      <c r="K52" s="5"/>
      <c r="L52" s="5"/>
    </row>
    <row r="53" spans="1:12" ht="16" customHeight="1" x14ac:dyDescent="0.3">
      <c r="A53" s="1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6" customHeight="1" x14ac:dyDescent="0.3">
      <c r="A54" s="1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 customHeight="1" x14ac:dyDescent="0.3">
      <c r="A55" s="1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 customHeight="1" x14ac:dyDescent="0.3">
      <c r="A56" s="1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 customHeight="1" x14ac:dyDescent="0.3">
      <c r="A57" s="1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 customHeight="1" x14ac:dyDescent="0.3">
      <c r="A58" s="1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 customHeight="1" x14ac:dyDescent="0.3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 customHeight="1" x14ac:dyDescent="0.3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 customHeight="1" x14ac:dyDescent="0.3">
      <c r="A62" s="1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 customHeight="1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75" customHeight="1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75" customHeigh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 customHeight="1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 customHeigh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 customHeigh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 customHeigh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 customHeigh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 customHeigh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3" spans="1:12" ht="12.75" customHeight="1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 customHeigh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 customHeight="1" x14ac:dyDescent="0.3">
      <c r="A75" s="20" t="s">
        <v>41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7" spans="1:12" ht="12.75" customHeight="1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 customHeight="1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 customHeigh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 customHeigh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 customHeight="1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 customHeight="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 customHeight="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 customHeight="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 customHeigh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 customHeight="1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 customHeigh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 customHeigh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 customHeigh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 customHeight="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 customHeight="1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 customHeigh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 customHeigh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 customHeigh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 customHeight="1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 customHeight="1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 customHeight="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 customHeight="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 customHeigh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 customHeight="1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 customHeight="1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 customHeight="1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 customHeigh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 customHeight="1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 customHeight="1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 customHeight="1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customHeight="1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 customHeigh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 customHeight="1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 customHeigh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 customHeight="1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 customHeight="1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 customHeight="1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 customHeight="1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 customHeigh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 customHeight="1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 customHeigh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 customHeight="1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 customHeigh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 customHeight="1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 customHeight="1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 customHeigh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 customHeight="1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 customHeigh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 customHeigh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 customHeight="1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 customHeight="1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 customHeigh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 customHeight="1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 customHeight="1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 customHeigh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 customHeight="1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 customHeight="1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customHeight="1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 customHeight="1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 customHeigh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 customHeight="1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 customHeight="1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 customHeigh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 customHeigh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 customHeigh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 customHeight="1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 customHeight="1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 customHeigh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</sheetData>
  <mergeCells count="13">
    <mergeCell ref="J39:L39"/>
    <mergeCell ref="B10:C10"/>
    <mergeCell ref="B11:C11"/>
    <mergeCell ref="E11:F11"/>
    <mergeCell ref="J11:L11"/>
    <mergeCell ref="J38:L38"/>
    <mergeCell ref="B52:J52"/>
    <mergeCell ref="A46:B46"/>
    <mergeCell ref="B47:J47"/>
    <mergeCell ref="B48:J48"/>
    <mergeCell ref="B49:J49"/>
    <mergeCell ref="B50:J50"/>
    <mergeCell ref="B51:J51"/>
  </mergeCells>
  <dataValidations count="6">
    <dataValidation allowBlank="1" showInputMessage="1" showErrorMessage="1" promptTitle="1. alapaine" prompt="= ensimmäisen mittauksen alempi eli diastolinen verenpaine (mmHg)_x000a_" sqref="E12" xr:uid="{1015C049-6A54-47FC-8683-F2D0906B8C47}"/>
    <dataValidation allowBlank="1" showInputMessage="1" showErrorMessage="1" promptTitle="1. pulssi" prompt="= ensimmäisen mittauksen pulssi" sqref="F12" xr:uid="{C4D55A7D-1958-4C5C-8292-39576E6E154B}"/>
    <dataValidation allowBlank="1" showInputMessage="1" showErrorMessage="1" promptTitle="2. yläpaine" prompt="= jälkimmäisen mittauksen ylempi eli systolinen verenpaine (mmHg)" sqref="G12" xr:uid="{41A02D0C-B340-4760-8317-041113FD77F3}"/>
    <dataValidation allowBlank="1" showInputMessage="1" showErrorMessage="1" promptTitle="2. alapaine" prompt="= jälkimmäisen mittauksen alempi eli diastolinen verenpaine (mmHg)_x000a_" sqref="H12" xr:uid="{18C6EFA6-1F06-48BD-8994-FF2CC4E37D5E}"/>
    <dataValidation allowBlank="1" showInputMessage="1" showErrorMessage="1" promptTitle="2. pulssi" prompt="= jälkimmäisen mittauksen pulssi" sqref="I12" xr:uid="{043F40D2-7A2B-4ECC-AF34-9B9BE1C81BA4}"/>
    <dataValidation allowBlank="1" showInputMessage="1" showErrorMessage="1" promptTitle="1. yläpaine" prompt=" = ensimmäisen mittauksen ylempi eli systolinen verenpaine (mmHg)" sqref="D12" xr:uid="{57002B92-05A7-49EC-A394-231EC3E2C2D5}"/>
  </dataValidations>
  <pageMargins left="0.75" right="0.75" top="1" bottom="1" header="0.5" footer="0.5"/>
  <pageSetup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Kotiseuranta</vt:lpstr>
      <vt:lpstr>Malli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Pirjo Valjanen</dc:creator>
  <cp:keywords/>
  <dc:description/>
  <cp:lastModifiedBy>Mari Blek-Vehkaluoto</cp:lastModifiedBy>
  <cp:revision/>
  <dcterms:created xsi:type="dcterms:W3CDTF">2021-12-06T16:49:15Z</dcterms:created>
  <dcterms:modified xsi:type="dcterms:W3CDTF">2021-12-31T07:31:09Z</dcterms:modified>
  <cp:category/>
  <cp:contentStatus/>
</cp:coreProperties>
</file>